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120" windowWidth="12288" windowHeight="6708" tabRatio="649" firstSheet="1" activeTab="7"/>
  </bookViews>
  <sheets>
    <sheet name="Deckblatt" sheetId="1" r:id="rId1"/>
    <sheet name="M13-12" sheetId="2" r:id="rId2"/>
    <sheet name="M11-10" sheetId="3" r:id="rId3"/>
    <sheet name="M9-8" sheetId="4" r:id="rId4"/>
    <sheet name="W13-12" sheetId="5" r:id="rId5"/>
    <sheet name="W11-10" sheetId="6" r:id="rId6"/>
    <sheet name="W9-8" sheetId="7" r:id="rId7"/>
    <sheet name="Staffeln" sheetId="8" r:id="rId8"/>
  </sheets>
  <definedNames/>
  <calcPr fullCalcOnLoad="1"/>
</workbook>
</file>

<file path=xl/sharedStrings.xml><?xml version="1.0" encoding="utf-8"?>
<sst xmlns="http://schemas.openxmlformats.org/spreadsheetml/2006/main" count="752" uniqueCount="298">
  <si>
    <t>Nr.</t>
  </si>
  <si>
    <t>Name Vorname</t>
  </si>
  <si>
    <t>Sprint</t>
  </si>
  <si>
    <t>Zeit</t>
  </si>
  <si>
    <t>Pkte</t>
  </si>
  <si>
    <t>Anz</t>
  </si>
  <si>
    <t>Pk</t>
  </si>
  <si>
    <t>Hürden</t>
  </si>
  <si>
    <t>Su</t>
  </si>
  <si>
    <t>Ziel</t>
  </si>
  <si>
    <t>Medizinball</t>
  </si>
  <si>
    <t>W1</t>
  </si>
  <si>
    <t>W2</t>
  </si>
  <si>
    <t>W3</t>
  </si>
  <si>
    <t xml:space="preserve"> </t>
  </si>
  <si>
    <t>WA</t>
  </si>
  <si>
    <t>REG</t>
  </si>
  <si>
    <t>HUN</t>
  </si>
  <si>
    <t>Kräh Stefanie</t>
  </si>
  <si>
    <t>BOG</t>
  </si>
  <si>
    <t>Schrutz Franziska</t>
  </si>
  <si>
    <t>Werner Bernadette</t>
  </si>
  <si>
    <t>Werner Frederic</t>
  </si>
  <si>
    <t>Hansch David</t>
  </si>
  <si>
    <t>Schrutz Raphael</t>
  </si>
  <si>
    <t>RHÜ</t>
  </si>
  <si>
    <t>Kuchler Maximilian</t>
  </si>
  <si>
    <t>Ballmann Markus</t>
  </si>
  <si>
    <t>PLA</t>
  </si>
  <si>
    <t>DEG</t>
  </si>
  <si>
    <t>SR</t>
  </si>
  <si>
    <t>TV Wallersdorf</t>
  </si>
  <si>
    <t>TSV Regen</t>
  </si>
  <si>
    <t>TSV Plattling</t>
  </si>
  <si>
    <t>LC Tanne Hunderdorf</t>
  </si>
  <si>
    <t>TSV Regenhütte</t>
  </si>
  <si>
    <t>FTSV Straubing</t>
  </si>
  <si>
    <t>TSV Bogen</t>
  </si>
  <si>
    <t>Teilnehmende Vereine</t>
  </si>
  <si>
    <t>TSV Deggendorf</t>
  </si>
  <si>
    <t>M</t>
  </si>
  <si>
    <t>W</t>
  </si>
  <si>
    <t>ges</t>
  </si>
  <si>
    <t>GESAMT</t>
  </si>
  <si>
    <t>Speed Bounce</t>
  </si>
  <si>
    <t>Weit-      spr.</t>
  </si>
  <si>
    <t>Ver            ein</t>
  </si>
  <si>
    <t>3 V.</t>
  </si>
  <si>
    <t>Ges.   Sum.</t>
  </si>
  <si>
    <t>M 13, Jg. 93</t>
  </si>
  <si>
    <t>M 12, Jg. 94</t>
  </si>
  <si>
    <t>M 10, Jg. 96</t>
  </si>
  <si>
    <t>M 11, Jg. 95</t>
  </si>
  <si>
    <t>M 08, Jg. 98</t>
  </si>
  <si>
    <t>M 09, Jg. 97</t>
  </si>
  <si>
    <t>W 12, Jg. 94</t>
  </si>
  <si>
    <t>W 13, Jg. 93</t>
  </si>
  <si>
    <t>W 10, Jg. 96</t>
  </si>
  <si>
    <t>W 11, Jg. 95</t>
  </si>
  <si>
    <t>W 08, Jg. 98</t>
  </si>
  <si>
    <t>W 09, Jg. 97</t>
  </si>
  <si>
    <t>Kienberger Carola</t>
  </si>
  <si>
    <t>Kraus Tobias</t>
  </si>
  <si>
    <t>Kräh Matthias</t>
  </si>
  <si>
    <t>Kuchler Felix</t>
  </si>
  <si>
    <t>Schreder Michelle</t>
  </si>
  <si>
    <t>Wittenzellner Lukas</t>
  </si>
  <si>
    <t>Hromatka Isabella</t>
  </si>
  <si>
    <t>Krinner Stefan</t>
  </si>
  <si>
    <t>WAL</t>
  </si>
  <si>
    <t>Aschenbrenner Tobias</t>
  </si>
  <si>
    <t>Hadrich Dominik</t>
  </si>
  <si>
    <t>Deistler Michael</t>
  </si>
  <si>
    <t>Weinzierl Markus</t>
  </si>
  <si>
    <t>Scheidhammer Anton</t>
  </si>
  <si>
    <t>Schosser Kevin</t>
  </si>
  <si>
    <t>Perlitschke Florian</t>
  </si>
  <si>
    <t>Brunner Fabian</t>
  </si>
  <si>
    <t>Freymadl Mario</t>
  </si>
  <si>
    <t>Kellermann Tim</t>
  </si>
  <si>
    <t>Hötzinger Andreas</t>
  </si>
  <si>
    <t>Klein Simon</t>
  </si>
  <si>
    <t>Dausch Timo</t>
  </si>
  <si>
    <t>Schosser Marco</t>
  </si>
  <si>
    <t>Özyigitoglu Hilal</t>
  </si>
  <si>
    <t>Ruder Erika</t>
  </si>
  <si>
    <t>Radspieler Verena</t>
  </si>
  <si>
    <t>Karg Marina</t>
  </si>
  <si>
    <t>Wendl Vanessa</t>
  </si>
  <si>
    <t>Krinner Sandra</t>
  </si>
  <si>
    <t>Stifter Julia</t>
  </si>
  <si>
    <t>Hanrieder Maria</t>
  </si>
  <si>
    <t>Baumgartner Andrea</t>
  </si>
  <si>
    <t>Dausch Simone</t>
  </si>
  <si>
    <t>Kulzer Stefanie</t>
  </si>
  <si>
    <t>Zollner Christina</t>
  </si>
  <si>
    <t>Kulzer Verena</t>
  </si>
  <si>
    <t>Radspieler Hannah (99)</t>
  </si>
  <si>
    <t>Krippner Katrin</t>
  </si>
  <si>
    <t xml:space="preserve">Plötz Johanna </t>
  </si>
  <si>
    <t>Stöckl Laura</t>
  </si>
  <si>
    <t>Stingl Veronika</t>
  </si>
  <si>
    <t>Sedlmeier Manuel</t>
  </si>
  <si>
    <t>Sedlmeier Marcel</t>
  </si>
  <si>
    <t>Bachl Tobias</t>
  </si>
  <si>
    <t>Müller Nicholas</t>
  </si>
  <si>
    <t>Herbold Florian</t>
  </si>
  <si>
    <t>Rieder Maxi</t>
  </si>
  <si>
    <t>Hamann Viktor</t>
  </si>
  <si>
    <t>Pervan Philipp</t>
  </si>
  <si>
    <t>Raba Marius</t>
  </si>
  <si>
    <t>Primbs Max</t>
  </si>
  <si>
    <t>Schratzenstaller Josefine</t>
  </si>
  <si>
    <t>Schütz Hannah</t>
  </si>
  <si>
    <t>Rösner Verena</t>
  </si>
  <si>
    <t>Eiglmeier Jasmin</t>
  </si>
  <si>
    <t>Schachtner Julia</t>
  </si>
  <si>
    <t>Wende Florian</t>
  </si>
  <si>
    <t>Feldmeier Lukas</t>
  </si>
  <si>
    <t>Lacher Calvin</t>
  </si>
  <si>
    <t>Lacher Jonas</t>
  </si>
  <si>
    <t>Schütz Philipp</t>
  </si>
  <si>
    <t>Pöschl Florian</t>
  </si>
  <si>
    <t>Janker Laura</t>
  </si>
  <si>
    <t>Albert Verena</t>
  </si>
  <si>
    <t>Christel Anna-Maria</t>
  </si>
  <si>
    <t>Hrda Timo</t>
  </si>
  <si>
    <t>Christel Katrin</t>
  </si>
  <si>
    <t>Bergmann Marius</t>
  </si>
  <si>
    <t>Prem Andreas</t>
  </si>
  <si>
    <t>Große Kassandra</t>
  </si>
  <si>
    <t>Paul Oliver</t>
  </si>
  <si>
    <t>Paul Christoph</t>
  </si>
  <si>
    <t>Spagert Heinrich</t>
  </si>
  <si>
    <t>Demandt Janina</t>
  </si>
  <si>
    <t>Weinzierl Caroline</t>
  </si>
  <si>
    <t>Maryniak Alena</t>
  </si>
  <si>
    <t>Ergebnisliste</t>
  </si>
  <si>
    <t>Weinzierl Carolin</t>
  </si>
  <si>
    <t>5.</t>
  </si>
  <si>
    <t>3.</t>
  </si>
  <si>
    <t>4.</t>
  </si>
  <si>
    <t>2.</t>
  </si>
  <si>
    <t>1.</t>
  </si>
  <si>
    <t>6.</t>
  </si>
  <si>
    <t>Winterpower 2006 am 11. März 2006 in Wallersdorf</t>
  </si>
  <si>
    <t>Fronauer Simon</t>
  </si>
  <si>
    <t>Slakov Wladislav</t>
  </si>
  <si>
    <t>Thöne Johannes</t>
  </si>
  <si>
    <t>Göde Manuel</t>
  </si>
  <si>
    <t>Mayer Patrick</t>
  </si>
  <si>
    <t>Sperl Thomas</t>
  </si>
  <si>
    <t>Lorer Maxim</t>
  </si>
  <si>
    <t>Opreé Moritz</t>
  </si>
  <si>
    <t>Messert Benedikt</t>
  </si>
  <si>
    <t>Scheunemann Tobias</t>
  </si>
  <si>
    <t>Riedel Julian</t>
  </si>
  <si>
    <t>Zeitzler Paul</t>
  </si>
  <si>
    <t>Seeling Liam Noel</t>
  </si>
  <si>
    <t>Salzberger Alexander</t>
  </si>
  <si>
    <t>Daller Simon</t>
  </si>
  <si>
    <t>Wolf Lukas</t>
  </si>
  <si>
    <t>Schreder Tom</t>
  </si>
  <si>
    <t>Dragan Sixten</t>
  </si>
  <si>
    <t>Salzberger Christopher</t>
  </si>
  <si>
    <t>Kronschnabl Carina</t>
  </si>
  <si>
    <t>Wagner Pilar</t>
  </si>
  <si>
    <t>Ebner Verena</t>
  </si>
  <si>
    <t>Wimmer Birgit</t>
  </si>
  <si>
    <t>Woitalla Julia</t>
  </si>
  <si>
    <t>Mortas Esra</t>
  </si>
  <si>
    <t>Häring Anna</t>
  </si>
  <si>
    <t>Altmann Tina</t>
  </si>
  <si>
    <t>Wisniewsky Laura</t>
  </si>
  <si>
    <t>Sidorenko Irina</t>
  </si>
  <si>
    <t>Klemm Susanne</t>
  </si>
  <si>
    <t>Ferstl Julia</t>
  </si>
  <si>
    <t>Ruhstorfer Franziska</t>
  </si>
  <si>
    <t>Deistler Verena</t>
  </si>
  <si>
    <t>Dragan Jana</t>
  </si>
  <si>
    <t>Brebeck Stephanie</t>
  </si>
  <si>
    <t>Werner Francesca</t>
  </si>
  <si>
    <t>Kutschenreuther Natalie</t>
  </si>
  <si>
    <t>Huber Tanja</t>
  </si>
  <si>
    <t>Schrutz Hanna</t>
  </si>
  <si>
    <t>Gräfe Sophia</t>
  </si>
  <si>
    <t>Simon Julia</t>
  </si>
  <si>
    <t>Ergebnisse der Drunter-Drüber-Staffeln</t>
  </si>
  <si>
    <t>D-Schüler</t>
  </si>
  <si>
    <t>Stefanie Kulzer</t>
  </si>
  <si>
    <t>Veena Kulzer</t>
  </si>
  <si>
    <t>Verena Deistler</t>
  </si>
  <si>
    <t>Tim Kellermann</t>
  </si>
  <si>
    <t>Simon Klein</t>
  </si>
  <si>
    <t>Andrea baumgartner</t>
  </si>
  <si>
    <t>Mario Freymadl</t>
  </si>
  <si>
    <t>Hanna Radspieler</t>
  </si>
  <si>
    <t>Timo Dausch</t>
  </si>
  <si>
    <t>Christina Zollner</t>
  </si>
  <si>
    <t>TV Wallersdorf II</t>
  </si>
  <si>
    <t>TV Wallersdorf III</t>
  </si>
  <si>
    <t>Tobias Bachl</t>
  </si>
  <si>
    <t>Sixten Dragan</t>
  </si>
  <si>
    <t>Verena Rösner</t>
  </si>
  <si>
    <t>Natalie Kutschenreuther</t>
  </si>
  <si>
    <t>Viktor Hamann</t>
  </si>
  <si>
    <t>Stephanie Brebeck</t>
  </si>
  <si>
    <t>Simon Daller</t>
  </si>
  <si>
    <t>Christopher Salzberger</t>
  </si>
  <si>
    <t>Tanja Huber</t>
  </si>
  <si>
    <t>Timo Hrda</t>
  </si>
  <si>
    <t>Tobias Kraus</t>
  </si>
  <si>
    <t>Hanna Schrutz</t>
  </si>
  <si>
    <t>Matthias Kräh</t>
  </si>
  <si>
    <t>C-Schüler</t>
  </si>
  <si>
    <t>Raphael Schrutz</t>
  </si>
  <si>
    <t>Francesca Werner</t>
  </si>
  <si>
    <t>TV Wallersdorf I</t>
  </si>
  <si>
    <t>Markus Weinzierl</t>
  </si>
  <si>
    <t>Verena Radspieler</t>
  </si>
  <si>
    <t>Michael Deistler</t>
  </si>
  <si>
    <t>Sandra Krinner</t>
  </si>
  <si>
    <t>Anton Scheidhammer</t>
  </si>
  <si>
    <t>Florian Perlitschke</t>
  </si>
  <si>
    <t>Kevin Schosser</t>
  </si>
  <si>
    <t>Fabian Brunner</t>
  </si>
  <si>
    <t>Marina Karg</t>
  </si>
  <si>
    <t>Julia Ferstl</t>
  </si>
  <si>
    <t>Julia Stifter</t>
  </si>
  <si>
    <t>FTSV Straubing I</t>
  </si>
  <si>
    <t>Max Primbs</t>
  </si>
  <si>
    <t>Jonas Lacher</t>
  </si>
  <si>
    <t>Susanne Klemm</t>
  </si>
  <si>
    <t>Laura Janker</t>
  </si>
  <si>
    <t>Jana Dragan</t>
  </si>
  <si>
    <t>Vanessa Wendl</t>
  </si>
  <si>
    <t>Julia Simon</t>
  </si>
  <si>
    <t>Tina Altmann</t>
  </si>
  <si>
    <t>Irina Sidorenko</t>
  </si>
  <si>
    <t xml:space="preserve">  </t>
  </si>
  <si>
    <t>Maria Hanrieder</t>
  </si>
  <si>
    <t>Katrin Christel</t>
  </si>
  <si>
    <t>Paul Zeitzler</t>
  </si>
  <si>
    <t>Julian Riedel</t>
  </si>
  <si>
    <t>Alexander Salzberger</t>
  </si>
  <si>
    <t>FTSV Straubing II</t>
  </si>
  <si>
    <t>Philipp Pervan</t>
  </si>
  <si>
    <t>Maxi Rieder</t>
  </si>
  <si>
    <t>Philipp Schütz</t>
  </si>
  <si>
    <t>Julia Schachtner</t>
  </si>
  <si>
    <t>Josefine Schratzenstaller</t>
  </si>
  <si>
    <t>B-Schüler</t>
  </si>
  <si>
    <t>Esra Mortas</t>
  </si>
  <si>
    <t>Tobias Aschenbrenner</t>
  </si>
  <si>
    <t>Dominik Hadrich</t>
  </si>
  <si>
    <t>Stefan Krinner</t>
  </si>
  <si>
    <t>Birgit Wimmer</t>
  </si>
  <si>
    <t>Andreas Prem</t>
  </si>
  <si>
    <t>Anna-Maria Christel</t>
  </si>
  <si>
    <t>Kasandra Große</t>
  </si>
  <si>
    <t>Wladislaw Slakov</t>
  </si>
  <si>
    <t>Patrick Mayer</t>
  </si>
  <si>
    <t>Tom Schreder</t>
  </si>
  <si>
    <t>Carina Kronschnabl</t>
  </si>
  <si>
    <t>Michelle Schreder</t>
  </si>
  <si>
    <t>Lukas Wittenzellner</t>
  </si>
  <si>
    <t>Isabella Hromatka</t>
  </si>
  <si>
    <t>Pilar Wagner</t>
  </si>
  <si>
    <t>Verena Albert</t>
  </si>
  <si>
    <t>Janina Demandt</t>
  </si>
  <si>
    <t>Florian Wende</t>
  </si>
  <si>
    <t>Lukas Feldmeier</t>
  </si>
  <si>
    <t>Stefanie Kräh</t>
  </si>
  <si>
    <t>Franziska Schrutz</t>
  </si>
  <si>
    <t>Frederic Werner</t>
  </si>
  <si>
    <t>Carola Kienberger</t>
  </si>
  <si>
    <t>Bernadette Werner</t>
  </si>
  <si>
    <t>TSV Deggendorf I</t>
  </si>
  <si>
    <t>Laura Stöckl</t>
  </si>
  <si>
    <t>Johanna Plötz</t>
  </si>
  <si>
    <t>Veronika Stingl</t>
  </si>
  <si>
    <t>Maxim Lorer</t>
  </si>
  <si>
    <t>Lukas Wolf</t>
  </si>
  <si>
    <t>7.</t>
  </si>
  <si>
    <t>Anna Häring</t>
  </si>
  <si>
    <t>Katrin Krippner</t>
  </si>
  <si>
    <t>Verena Ebner</t>
  </si>
  <si>
    <t>Oliver Paul</t>
  </si>
  <si>
    <t>Christoph Paul</t>
  </si>
  <si>
    <t>TSV Deggendorf II</t>
  </si>
  <si>
    <t>TSV Plattling/</t>
  </si>
  <si>
    <t xml:space="preserve">    TV Wallersdorf</t>
  </si>
  <si>
    <t>8.</t>
  </si>
  <si>
    <t>Tobias Scheunemann</t>
  </si>
  <si>
    <t>Moritz Oprée</t>
  </si>
  <si>
    <t>Hilal Özyigitoglu</t>
  </si>
  <si>
    <t>Erika Ruder</t>
  </si>
  <si>
    <t>Liam Noel Seeling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</si>
</sst>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sz val="16"/>
      <color indexed="10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5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1" fillId="2" borderId="1" xfId="0" applyNumberFormat="1" applyFont="1" applyFill="1" applyBorder="1" applyAlignment="1">
      <alignment horizontal="center"/>
    </xf>
    <xf numFmtId="172" fontId="0" fillId="3" borderId="1" xfId="0" applyNumberFormat="1" applyFill="1" applyBorder="1" applyAlignment="1" applyProtection="1">
      <alignment horizontal="center"/>
      <protection hidden="1"/>
    </xf>
    <xf numFmtId="172" fontId="0" fillId="3" borderId="1" xfId="0" applyNumberFormat="1" applyFill="1" applyBorder="1" applyAlignment="1">
      <alignment horizontal="center"/>
    </xf>
    <xf numFmtId="172" fontId="1" fillId="4" borderId="1" xfId="0" applyNumberFormat="1" applyFont="1" applyFill="1" applyBorder="1" applyAlignment="1">
      <alignment horizontal="center"/>
    </xf>
    <xf numFmtId="172" fontId="0" fillId="3" borderId="1" xfId="0" applyNumberFormat="1" applyFill="1" applyBorder="1" applyAlignment="1">
      <alignment/>
    </xf>
    <xf numFmtId="172" fontId="1" fillId="5" borderId="1" xfId="0" applyNumberFormat="1" applyFont="1" applyFill="1" applyBorder="1" applyAlignment="1">
      <alignment horizontal="center"/>
    </xf>
    <xf numFmtId="172" fontId="1" fillId="6" borderId="1" xfId="0" applyNumberFormat="1" applyFont="1" applyFill="1" applyBorder="1" applyAlignment="1">
      <alignment horizontal="center"/>
    </xf>
    <xf numFmtId="172" fontId="1" fillId="7" borderId="1" xfId="0" applyNumberFormat="1" applyFont="1" applyFill="1" applyBorder="1" applyAlignment="1">
      <alignment horizontal="center"/>
    </xf>
    <xf numFmtId="172" fontId="1" fillId="8" borderId="1" xfId="0" applyNumberFormat="1" applyFont="1" applyFill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9" borderId="0" xfId="0" applyFill="1" applyBorder="1" applyAlignment="1">
      <alignment/>
    </xf>
    <xf numFmtId="0" fontId="5" fillId="4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 applyProtection="1">
      <alignment horizontal="center"/>
      <protection hidden="1"/>
    </xf>
    <xf numFmtId="172" fontId="0" fillId="0" borderId="0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/>
    </xf>
    <xf numFmtId="172" fontId="1" fillId="0" borderId="1" xfId="0" applyNumberFormat="1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172" fontId="0" fillId="0" borderId="1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/>
    </xf>
    <xf numFmtId="172" fontId="0" fillId="0" borderId="1" xfId="0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7" fontId="7" fillId="0" borderId="0" xfId="0" applyNumberFormat="1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0" fontId="7" fillId="0" borderId="0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/>
    </xf>
    <xf numFmtId="20" fontId="7" fillId="9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K16" sqref="K16"/>
    </sheetView>
  </sheetViews>
  <sheetFormatPr defaultColWidth="11.421875" defaultRowHeight="12.75"/>
  <cols>
    <col min="1" max="4" width="6.421875" style="0" customWidth="1"/>
    <col min="5" max="5" width="9.57421875" style="0" customWidth="1"/>
    <col min="6" max="8" width="6.421875" style="0" customWidth="1"/>
    <col min="9" max="9" width="7.28125" style="0" customWidth="1"/>
    <col min="10" max="16" width="6.421875" style="0" customWidth="1"/>
  </cols>
  <sheetData>
    <row r="1" spans="1:16" ht="20.25">
      <c r="A1" s="49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5">
      <c r="A2" s="50" t="s">
        <v>137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ht="12" customHeight="1"/>
    <row r="4" s="22" customFormat="1" ht="15"/>
    <row r="5" spans="2:11" s="22" customFormat="1" ht="15">
      <c r="B5" s="51" t="s">
        <v>38</v>
      </c>
      <c r="C5" s="52"/>
      <c r="D5" s="52"/>
      <c r="E5" s="52"/>
      <c r="F5" s="52"/>
      <c r="G5" s="52"/>
      <c r="H5" s="53"/>
      <c r="I5" s="23">
        <v>1</v>
      </c>
      <c r="J5" s="23">
        <v>2</v>
      </c>
      <c r="K5" s="23">
        <v>3</v>
      </c>
    </row>
    <row r="6" spans="2:11" s="22" customFormat="1" ht="15">
      <c r="B6" s="54"/>
      <c r="C6" s="55"/>
      <c r="D6" s="55"/>
      <c r="E6" s="56"/>
      <c r="F6" s="23" t="s">
        <v>40</v>
      </c>
      <c r="G6" s="23" t="s">
        <v>41</v>
      </c>
      <c r="H6" s="23" t="s">
        <v>42</v>
      </c>
      <c r="I6" s="24"/>
      <c r="J6" s="24"/>
      <c r="K6" s="24"/>
    </row>
    <row r="7" spans="2:11" s="22" customFormat="1" ht="15">
      <c r="B7" s="24" t="s">
        <v>15</v>
      </c>
      <c r="C7" s="46" t="s">
        <v>31</v>
      </c>
      <c r="D7" s="47"/>
      <c r="E7" s="48"/>
      <c r="F7" s="23">
        <v>0</v>
      </c>
      <c r="G7" s="23">
        <v>0</v>
      </c>
      <c r="H7" s="23">
        <f>F7+G7</f>
        <v>0</v>
      </c>
      <c r="I7" s="23">
        <v>18</v>
      </c>
      <c r="J7" s="23">
        <v>24</v>
      </c>
      <c r="K7" s="24"/>
    </row>
    <row r="8" spans="2:11" s="22" customFormat="1" ht="15">
      <c r="B8" s="24" t="s">
        <v>25</v>
      </c>
      <c r="C8" s="46" t="s">
        <v>35</v>
      </c>
      <c r="D8" s="47"/>
      <c r="E8" s="48"/>
      <c r="F8" s="23">
        <v>0</v>
      </c>
      <c r="G8" s="23">
        <v>0</v>
      </c>
      <c r="H8" s="23">
        <f aca="true" t="shared" si="0" ref="H8:H15">F8+G8</f>
        <v>0</v>
      </c>
      <c r="I8" s="23">
        <v>3</v>
      </c>
      <c r="J8" s="23">
        <v>0</v>
      </c>
      <c r="K8" s="24"/>
    </row>
    <row r="9" spans="2:11" s="22" customFormat="1" ht="15">
      <c r="B9" s="24" t="s">
        <v>30</v>
      </c>
      <c r="C9" s="46" t="s">
        <v>36</v>
      </c>
      <c r="D9" s="47"/>
      <c r="E9" s="48"/>
      <c r="F9" s="23">
        <v>0</v>
      </c>
      <c r="G9" s="23">
        <v>0</v>
      </c>
      <c r="H9" s="23">
        <f t="shared" si="0"/>
        <v>0</v>
      </c>
      <c r="I9" s="23">
        <v>15</v>
      </c>
      <c r="J9" s="23">
        <v>15</v>
      </c>
      <c r="K9" s="24"/>
    </row>
    <row r="10" spans="2:11" s="22" customFormat="1" ht="15">
      <c r="B10" s="24" t="s">
        <v>28</v>
      </c>
      <c r="C10" s="46" t="s">
        <v>33</v>
      </c>
      <c r="D10" s="47"/>
      <c r="E10" s="48"/>
      <c r="F10" s="23">
        <v>0</v>
      </c>
      <c r="G10" s="23">
        <v>0</v>
      </c>
      <c r="H10" s="23">
        <f t="shared" si="0"/>
        <v>0</v>
      </c>
      <c r="I10" s="23">
        <v>13</v>
      </c>
      <c r="J10" s="23">
        <v>5</v>
      </c>
      <c r="K10" s="24"/>
    </row>
    <row r="11" spans="2:11" s="22" customFormat="1" ht="15">
      <c r="B11" s="24" t="s">
        <v>19</v>
      </c>
      <c r="C11" s="46" t="s">
        <v>37</v>
      </c>
      <c r="D11" s="47"/>
      <c r="E11" s="48"/>
      <c r="F11" s="23">
        <v>0</v>
      </c>
      <c r="G11" s="23">
        <v>0</v>
      </c>
      <c r="H11" s="23">
        <f t="shared" si="0"/>
        <v>0</v>
      </c>
      <c r="I11" s="23">
        <v>4</v>
      </c>
      <c r="J11" s="23">
        <v>6</v>
      </c>
      <c r="K11" s="24"/>
    </row>
    <row r="12" spans="2:11" s="22" customFormat="1" ht="15">
      <c r="B12" s="24" t="s">
        <v>16</v>
      </c>
      <c r="C12" s="46" t="s">
        <v>32</v>
      </c>
      <c r="D12" s="47"/>
      <c r="E12" s="48"/>
      <c r="F12" s="23">
        <v>0</v>
      </c>
      <c r="G12" s="23">
        <v>0</v>
      </c>
      <c r="H12" s="23">
        <f t="shared" si="0"/>
        <v>0</v>
      </c>
      <c r="I12" s="23">
        <v>2</v>
      </c>
      <c r="J12" s="23">
        <v>3</v>
      </c>
      <c r="K12" s="24"/>
    </row>
    <row r="13" spans="2:11" s="22" customFormat="1" ht="15">
      <c r="B13" s="24" t="s">
        <v>29</v>
      </c>
      <c r="C13" s="46" t="s">
        <v>39</v>
      </c>
      <c r="D13" s="47"/>
      <c r="E13" s="48"/>
      <c r="F13" s="23">
        <v>0</v>
      </c>
      <c r="G13" s="23">
        <v>0</v>
      </c>
      <c r="H13" s="23">
        <f t="shared" si="0"/>
        <v>0</v>
      </c>
      <c r="I13" s="23">
        <v>9</v>
      </c>
      <c r="J13" s="23">
        <v>6</v>
      </c>
      <c r="K13" s="24"/>
    </row>
    <row r="14" spans="2:11" s="22" customFormat="1" ht="15">
      <c r="B14" s="24" t="s">
        <v>17</v>
      </c>
      <c r="C14" s="46" t="s">
        <v>34</v>
      </c>
      <c r="D14" s="47"/>
      <c r="E14" s="48"/>
      <c r="F14" s="23">
        <v>0</v>
      </c>
      <c r="G14" s="23">
        <v>0</v>
      </c>
      <c r="H14" s="23">
        <f t="shared" si="0"/>
        <v>0</v>
      </c>
      <c r="I14" s="23"/>
      <c r="J14" s="23"/>
      <c r="K14" s="24"/>
    </row>
    <row r="15" spans="2:11" s="22" customFormat="1" ht="15">
      <c r="B15" s="54" t="s">
        <v>43</v>
      </c>
      <c r="C15" s="55"/>
      <c r="D15" s="55"/>
      <c r="E15" s="56"/>
      <c r="F15" s="23">
        <f>SUM(F7:F14)</f>
        <v>0</v>
      </c>
      <c r="G15" s="23">
        <f>SUM(G7:G14)</f>
        <v>0</v>
      </c>
      <c r="H15" s="23">
        <f t="shared" si="0"/>
        <v>0</v>
      </c>
      <c r="I15" s="23">
        <f>SUM(I7:I14)</f>
        <v>64</v>
      </c>
      <c r="J15" s="23">
        <f>SUM(J7:J14)</f>
        <v>59</v>
      </c>
      <c r="K15" s="24">
        <f>I15+J15</f>
        <v>123</v>
      </c>
    </row>
    <row r="16" s="22" customFormat="1" ht="15"/>
    <row r="17" s="22" customFormat="1" ht="15"/>
    <row r="18" s="22" customFormat="1" ht="15"/>
  </sheetData>
  <mergeCells count="13">
    <mergeCell ref="B15:E15"/>
    <mergeCell ref="C12:E12"/>
    <mergeCell ref="C13:E13"/>
    <mergeCell ref="C14:E14"/>
    <mergeCell ref="C11:E11"/>
    <mergeCell ref="A1:P1"/>
    <mergeCell ref="A2:P2"/>
    <mergeCell ref="B5:H5"/>
    <mergeCell ref="C7:E7"/>
    <mergeCell ref="B6:E6"/>
    <mergeCell ref="C8:E8"/>
    <mergeCell ref="C9:E9"/>
    <mergeCell ref="C10:E10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B8">
      <selection activeCell="P10" sqref="P10"/>
    </sheetView>
  </sheetViews>
  <sheetFormatPr defaultColWidth="11.421875" defaultRowHeight="19.5" customHeight="1"/>
  <cols>
    <col min="1" max="1" width="4.140625" style="0" customWidth="1"/>
    <col min="2" max="2" width="27.140625" style="0" customWidth="1"/>
    <col min="3" max="3" width="5.421875" style="1" customWidth="1"/>
    <col min="4" max="4" width="8.140625" style="1" customWidth="1"/>
    <col min="5" max="6" width="5.28125" style="0" customWidth="1"/>
    <col min="7" max="7" width="5.28125" style="1" customWidth="1"/>
    <col min="8" max="8" width="5.28125" style="0" customWidth="1"/>
    <col min="9" max="9" width="5.28125" style="1" customWidth="1"/>
    <col min="10" max="15" width="5.28125" style="0" customWidth="1"/>
    <col min="16" max="16" width="5.28125" style="1" customWidth="1"/>
  </cols>
  <sheetData>
    <row r="1" spans="1:16" ht="19.5" customHeight="1">
      <c r="A1" s="59" t="str">
        <f>Deckblatt!A1</f>
        <v>Winterpower 2006 am 11. März 2006 in Wallersdorf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9.5" customHeight="1">
      <c r="A2" s="60" t="str">
        <f>Deckblatt!A2</f>
        <v>Ergebnisliste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ht="19.5" customHeight="1">
      <c r="B3" s="2"/>
    </row>
    <row r="4" spans="2:18" s="16" customFormat="1" ht="25.5" customHeight="1">
      <c r="B4" s="31" t="s">
        <v>49</v>
      </c>
      <c r="E4" s="57" t="s">
        <v>2</v>
      </c>
      <c r="F4" s="57"/>
      <c r="G4" s="19" t="s">
        <v>45</v>
      </c>
      <c r="H4" s="58" t="s">
        <v>44</v>
      </c>
      <c r="I4" s="58"/>
      <c r="J4" s="57" t="s">
        <v>7</v>
      </c>
      <c r="K4" s="57"/>
      <c r="L4" s="17" t="s">
        <v>9</v>
      </c>
      <c r="M4" s="57" t="s">
        <v>10</v>
      </c>
      <c r="N4" s="57"/>
      <c r="O4" s="57"/>
      <c r="P4" s="57"/>
      <c r="Q4" s="16" t="s">
        <v>14</v>
      </c>
      <c r="R4" s="16" t="s">
        <v>14</v>
      </c>
    </row>
    <row r="5" spans="1:16" ht="26.25">
      <c r="A5" s="3" t="s">
        <v>0</v>
      </c>
      <c r="B5" s="4" t="s">
        <v>1</v>
      </c>
      <c r="C5" s="19" t="s">
        <v>46</v>
      </c>
      <c r="D5" s="19" t="s">
        <v>48</v>
      </c>
      <c r="E5" s="18" t="s">
        <v>3</v>
      </c>
      <c r="F5" s="18" t="s">
        <v>4</v>
      </c>
      <c r="G5" s="17" t="s">
        <v>47</v>
      </c>
      <c r="H5" s="18" t="s">
        <v>5</v>
      </c>
      <c r="I5" s="18" t="s">
        <v>6</v>
      </c>
      <c r="J5" s="18" t="s">
        <v>3</v>
      </c>
      <c r="K5" s="18" t="s">
        <v>4</v>
      </c>
      <c r="L5" s="18" t="s">
        <v>4</v>
      </c>
      <c r="M5" s="18" t="s">
        <v>11</v>
      </c>
      <c r="N5" s="18" t="s">
        <v>12</v>
      </c>
      <c r="O5" s="18" t="s">
        <v>13</v>
      </c>
      <c r="P5" s="18" t="s">
        <v>8</v>
      </c>
    </row>
    <row r="6" spans="1:16" ht="19.5" customHeight="1">
      <c r="A6" s="3">
        <v>1</v>
      </c>
      <c r="B6" s="20" t="s">
        <v>68</v>
      </c>
      <c r="C6" s="3" t="s">
        <v>69</v>
      </c>
      <c r="D6" s="6">
        <f>F6+G6+I6+K6+L6+P6</f>
        <v>123.5142336</v>
      </c>
      <c r="E6" s="3">
        <v>5.8</v>
      </c>
      <c r="F6" s="7">
        <f>IF(E6&gt;0,72*(10-E6)*72*1.5*(10-E6)/6000,0)</f>
        <v>22.86144</v>
      </c>
      <c r="G6" s="3">
        <v>20</v>
      </c>
      <c r="H6" s="4">
        <v>54</v>
      </c>
      <c r="I6" s="8">
        <f>IF(H6&lt;15,0,(H6-15)/2)</f>
        <v>19.5</v>
      </c>
      <c r="J6" s="3">
        <v>5.96</v>
      </c>
      <c r="K6" s="8">
        <f>IF(J6&gt;0,72*(10-J6)*72*1.5*(10-J6)/6000,0)</f>
        <v>21.1527936</v>
      </c>
      <c r="L6" s="4">
        <v>14</v>
      </c>
      <c r="M6" s="5">
        <v>8.2</v>
      </c>
      <c r="N6" s="5">
        <v>9.4</v>
      </c>
      <c r="O6" s="5">
        <v>8.4</v>
      </c>
      <c r="P6" s="8">
        <f>SUM(M6:O6)</f>
        <v>26</v>
      </c>
    </row>
    <row r="7" spans="1:16" ht="19.5" customHeight="1">
      <c r="A7" s="3">
        <v>2</v>
      </c>
      <c r="B7" s="4" t="s">
        <v>122</v>
      </c>
      <c r="C7" s="3" t="s">
        <v>30</v>
      </c>
      <c r="D7" s="6">
        <f>F7+G7+I7+K7+L7+P7</f>
        <v>0</v>
      </c>
      <c r="E7" s="3">
        <v>0</v>
      </c>
      <c r="F7" s="7">
        <f>IF(E7&gt;0,72*(10-E7)*72*1.5*(10-E7)/6000,0)</f>
        <v>0</v>
      </c>
      <c r="G7" s="3">
        <v>0</v>
      </c>
      <c r="H7" s="4"/>
      <c r="I7" s="8">
        <f>IF(H7&lt;15,0,(H7-15)/2)</f>
        <v>0</v>
      </c>
      <c r="J7" s="3">
        <v>0</v>
      </c>
      <c r="K7" s="8">
        <f>IF(J7&gt;0,72*(10-J7)*72*1.5*(10-J7)/6000,0)</f>
        <v>0</v>
      </c>
      <c r="L7" s="4">
        <v>0</v>
      </c>
      <c r="M7" s="5">
        <v>0</v>
      </c>
      <c r="N7" s="5">
        <v>0</v>
      </c>
      <c r="O7" s="5">
        <v>0</v>
      </c>
      <c r="P7" s="8">
        <f>SUM(M7:O7)</f>
        <v>0</v>
      </c>
    </row>
    <row r="8" spans="1:16" ht="19.5" customHeight="1">
      <c r="A8" s="3">
        <v>3</v>
      </c>
      <c r="B8" s="4" t="s">
        <v>146</v>
      </c>
      <c r="C8" s="3" t="s">
        <v>69</v>
      </c>
      <c r="D8" s="6">
        <f>F8+G8+I8+K8+L8+P8</f>
        <v>0</v>
      </c>
      <c r="E8" s="3">
        <v>0</v>
      </c>
      <c r="F8" s="7">
        <f>IF(E8&gt;0,72*(10-E8)*72*1.5*(10-E8)/6000,0)</f>
        <v>0</v>
      </c>
      <c r="G8" s="3">
        <v>0</v>
      </c>
      <c r="H8" s="4">
        <v>0</v>
      </c>
      <c r="I8" s="8">
        <f>IF(H8&lt;15,0,(H8-15)/2)</f>
        <v>0</v>
      </c>
      <c r="J8" s="3">
        <v>0</v>
      </c>
      <c r="K8" s="8">
        <f>IF(J8&gt;0,72*(10-J8)*72*1.5*(10-J8)/6000,0)</f>
        <v>0</v>
      </c>
      <c r="L8" s="4">
        <v>0</v>
      </c>
      <c r="M8" s="5">
        <v>0</v>
      </c>
      <c r="N8" s="5">
        <v>0</v>
      </c>
      <c r="O8" s="5">
        <v>0</v>
      </c>
      <c r="P8" s="8">
        <f>SUM(M8:O8)</f>
        <v>0</v>
      </c>
    </row>
    <row r="9" spans="1:16" ht="19.5" customHeight="1">
      <c r="A9" s="34"/>
      <c r="B9" s="26"/>
      <c r="C9" s="29"/>
      <c r="D9" s="35"/>
      <c r="E9" s="29"/>
      <c r="F9" s="36"/>
      <c r="G9" s="29"/>
      <c r="H9" s="27"/>
      <c r="I9" s="37"/>
      <c r="J9" s="29"/>
      <c r="K9" s="37"/>
      <c r="L9" s="27"/>
      <c r="M9" s="38"/>
      <c r="N9" s="38"/>
      <c r="O9" s="38"/>
      <c r="P9" s="37"/>
    </row>
    <row r="10" spans="1:16" ht="19.5" customHeight="1">
      <c r="A10" s="34"/>
      <c r="B10" s="26"/>
      <c r="C10" s="29"/>
      <c r="D10" s="35"/>
      <c r="E10" s="29"/>
      <c r="F10" s="36"/>
      <c r="G10" s="29"/>
      <c r="H10" s="27"/>
      <c r="I10" s="37"/>
      <c r="J10" s="29"/>
      <c r="K10" s="37"/>
      <c r="L10" s="27"/>
      <c r="M10" s="38"/>
      <c r="N10" s="38"/>
      <c r="O10" s="38"/>
      <c r="P10" s="37"/>
    </row>
    <row r="11" spans="2:16" s="16" customFormat="1" ht="26.25">
      <c r="B11" s="32" t="s">
        <v>50</v>
      </c>
      <c r="E11" s="57" t="s">
        <v>2</v>
      </c>
      <c r="F11" s="57"/>
      <c r="G11" s="19" t="s">
        <v>45</v>
      </c>
      <c r="H11" s="58" t="s">
        <v>44</v>
      </c>
      <c r="I11" s="58"/>
      <c r="J11" s="57" t="s">
        <v>7</v>
      </c>
      <c r="K11" s="57"/>
      <c r="L11" s="17" t="s">
        <v>9</v>
      </c>
      <c r="M11" s="57" t="s">
        <v>10</v>
      </c>
      <c r="N11" s="57"/>
      <c r="O11" s="57"/>
      <c r="P11" s="57"/>
    </row>
    <row r="12" spans="1:16" ht="26.25">
      <c r="A12" s="3" t="s">
        <v>0</v>
      </c>
      <c r="B12" s="4" t="s">
        <v>1</v>
      </c>
      <c r="C12" s="19" t="s">
        <v>46</v>
      </c>
      <c r="D12" s="19" t="s">
        <v>48</v>
      </c>
      <c r="E12" s="18" t="s">
        <v>3</v>
      </c>
      <c r="F12" s="18" t="s">
        <v>4</v>
      </c>
      <c r="G12" s="17" t="s">
        <v>47</v>
      </c>
      <c r="H12" s="18" t="s">
        <v>5</v>
      </c>
      <c r="I12" s="18" t="s">
        <v>6</v>
      </c>
      <c r="J12" s="18" t="s">
        <v>3</v>
      </c>
      <c r="K12" s="18" t="s">
        <v>4</v>
      </c>
      <c r="L12" s="18" t="s">
        <v>4</v>
      </c>
      <c r="M12" s="18" t="s">
        <v>11</v>
      </c>
      <c r="N12" s="18" t="s">
        <v>12</v>
      </c>
      <c r="O12" s="18" t="s">
        <v>13</v>
      </c>
      <c r="P12" s="18" t="s">
        <v>8</v>
      </c>
    </row>
    <row r="13" spans="1:16" ht="19.5" customHeight="1">
      <c r="A13" s="3">
        <v>1</v>
      </c>
      <c r="B13" s="4" t="s">
        <v>66</v>
      </c>
      <c r="C13" s="3" t="s">
        <v>16</v>
      </c>
      <c r="D13" s="6">
        <f aca="true" t="shared" si="0" ref="D13:D21">F13+G13+I13+K13+L13+P13</f>
        <v>126.4091136</v>
      </c>
      <c r="E13" s="15">
        <v>5.9</v>
      </c>
      <c r="F13" s="7">
        <f aca="true" t="shared" si="1" ref="F13:F21">IF(E13&gt;0,72*(10-E13)*72*1.5*(10-E13)/6000,0)</f>
        <v>21.785759999999996</v>
      </c>
      <c r="G13" s="3">
        <v>20</v>
      </c>
      <c r="H13" s="3">
        <v>46</v>
      </c>
      <c r="I13" s="8">
        <f aca="true" t="shared" si="2" ref="I13:I21">IF(H13&lt;15,0,(H13-15)/2)</f>
        <v>15.5</v>
      </c>
      <c r="J13" s="15">
        <v>6.04</v>
      </c>
      <c r="K13" s="8">
        <f aca="true" t="shared" si="3" ref="K13:K20">IF(J13&gt;0,72*(10-J13)*72*1.5*(10-J13)/6000,0)</f>
        <v>20.3233536</v>
      </c>
      <c r="L13" s="3">
        <v>19</v>
      </c>
      <c r="M13" s="15">
        <v>10.2</v>
      </c>
      <c r="N13" s="15">
        <v>9.8</v>
      </c>
      <c r="O13" s="15">
        <v>9.8</v>
      </c>
      <c r="P13" s="8">
        <f aca="true" t="shared" si="4" ref="P13:P21">SUM(M13:O13)</f>
        <v>29.8</v>
      </c>
    </row>
    <row r="14" spans="1:16" ht="19.5" customHeight="1">
      <c r="A14" s="3">
        <v>2</v>
      </c>
      <c r="B14" s="21" t="s">
        <v>70</v>
      </c>
      <c r="C14" s="3" t="s">
        <v>69</v>
      </c>
      <c r="D14" s="6">
        <f t="shared" si="0"/>
        <v>124.0560384</v>
      </c>
      <c r="E14" s="15">
        <v>6.1</v>
      </c>
      <c r="F14" s="7">
        <f t="shared" si="1"/>
        <v>19.712160000000004</v>
      </c>
      <c r="G14" s="3">
        <v>21</v>
      </c>
      <c r="H14" s="3">
        <v>52</v>
      </c>
      <c r="I14" s="8">
        <f t="shared" si="2"/>
        <v>18.5</v>
      </c>
      <c r="J14" s="15">
        <v>5.98</v>
      </c>
      <c r="K14" s="8">
        <f t="shared" si="3"/>
        <v>20.943878399999996</v>
      </c>
      <c r="L14" s="3">
        <v>19</v>
      </c>
      <c r="M14" s="15">
        <v>8.5</v>
      </c>
      <c r="N14" s="15">
        <v>8.4</v>
      </c>
      <c r="O14" s="15">
        <v>8</v>
      </c>
      <c r="P14" s="8">
        <f t="shared" si="4"/>
        <v>24.9</v>
      </c>
    </row>
    <row r="15" spans="1:16" ht="19.5" customHeight="1">
      <c r="A15" s="3">
        <v>3</v>
      </c>
      <c r="B15" s="4" t="s">
        <v>147</v>
      </c>
      <c r="C15" s="3" t="s">
        <v>28</v>
      </c>
      <c r="D15" s="6">
        <f t="shared" si="0"/>
        <v>109.92212</v>
      </c>
      <c r="E15" s="15">
        <v>6.1</v>
      </c>
      <c r="F15" s="7">
        <f>IF(E15&gt;0,72*(10-E15)*72*1.5*(10-E15)/6000,0)</f>
        <v>19.712160000000004</v>
      </c>
      <c r="G15" s="3">
        <v>16</v>
      </c>
      <c r="H15" s="3">
        <v>39</v>
      </c>
      <c r="I15" s="8">
        <f t="shared" si="2"/>
        <v>12</v>
      </c>
      <c r="J15" s="15">
        <v>6.15</v>
      </c>
      <c r="K15" s="8">
        <f t="shared" si="3"/>
        <v>19.209959999999995</v>
      </c>
      <c r="L15" s="3">
        <v>21</v>
      </c>
      <c r="M15" s="15">
        <v>7.7</v>
      </c>
      <c r="N15" s="15">
        <v>7.3</v>
      </c>
      <c r="O15" s="15">
        <v>7</v>
      </c>
      <c r="P15" s="8">
        <f t="shared" si="4"/>
        <v>22</v>
      </c>
    </row>
    <row r="16" spans="1:16" ht="19.5" customHeight="1">
      <c r="A16" s="3">
        <v>4</v>
      </c>
      <c r="B16" s="20" t="s">
        <v>71</v>
      </c>
      <c r="C16" s="3" t="s">
        <v>69</v>
      </c>
      <c r="D16" s="6">
        <f t="shared" si="0"/>
        <v>90.2751056</v>
      </c>
      <c r="E16" s="15">
        <v>6.5</v>
      </c>
      <c r="F16" s="7">
        <f t="shared" si="1"/>
        <v>15.876</v>
      </c>
      <c r="G16" s="3">
        <v>13</v>
      </c>
      <c r="H16" s="3">
        <v>49</v>
      </c>
      <c r="I16" s="8">
        <f t="shared" si="2"/>
        <v>17</v>
      </c>
      <c r="J16" s="15">
        <v>6.69</v>
      </c>
      <c r="K16" s="8">
        <f t="shared" si="3"/>
        <v>14.199105599999998</v>
      </c>
      <c r="L16" s="3">
        <v>12</v>
      </c>
      <c r="M16" s="15">
        <v>5.9</v>
      </c>
      <c r="N16" s="15">
        <v>6.2</v>
      </c>
      <c r="O16" s="15">
        <v>6.1</v>
      </c>
      <c r="P16" s="8">
        <f t="shared" si="4"/>
        <v>18.200000000000003</v>
      </c>
    </row>
    <row r="17" spans="1:16" ht="19.5" customHeight="1">
      <c r="A17" s="3">
        <v>5</v>
      </c>
      <c r="B17" t="s">
        <v>22</v>
      </c>
      <c r="C17" s="3" t="s">
        <v>19</v>
      </c>
      <c r="D17" s="6">
        <f t="shared" si="0"/>
        <v>81.0528</v>
      </c>
      <c r="E17" s="15">
        <v>6.8</v>
      </c>
      <c r="F17" s="7">
        <f t="shared" si="1"/>
        <v>13.27104</v>
      </c>
      <c r="G17" s="3">
        <v>12</v>
      </c>
      <c r="H17" s="3">
        <v>38</v>
      </c>
      <c r="I17" s="8">
        <f t="shared" si="2"/>
        <v>11.5</v>
      </c>
      <c r="J17" s="15">
        <v>6.6</v>
      </c>
      <c r="K17" s="8">
        <f t="shared" si="3"/>
        <v>14.981760000000001</v>
      </c>
      <c r="L17" s="3">
        <v>10</v>
      </c>
      <c r="M17" s="15">
        <v>6.8</v>
      </c>
      <c r="N17" s="15">
        <v>5.5</v>
      </c>
      <c r="O17" s="15">
        <v>7</v>
      </c>
      <c r="P17" s="8">
        <f t="shared" si="4"/>
        <v>19.3</v>
      </c>
    </row>
    <row r="18" spans="1:16" ht="19.5" customHeight="1">
      <c r="A18" s="3">
        <v>6</v>
      </c>
      <c r="B18" s="4" t="s">
        <v>103</v>
      </c>
      <c r="C18" s="3" t="s">
        <v>29</v>
      </c>
      <c r="D18" s="6">
        <f t="shared" si="0"/>
        <v>55.639880000000005</v>
      </c>
      <c r="E18" s="15">
        <v>7.2</v>
      </c>
      <c r="F18" s="7">
        <f t="shared" si="1"/>
        <v>10.160639999999999</v>
      </c>
      <c r="G18" s="3">
        <v>4</v>
      </c>
      <c r="H18" s="3">
        <v>34</v>
      </c>
      <c r="I18" s="8">
        <f t="shared" si="2"/>
        <v>9.5</v>
      </c>
      <c r="J18" s="15">
        <v>7.55</v>
      </c>
      <c r="K18" s="8">
        <f>IF(J18&gt;0,72*(10-J18)*72*1.5*(10-J18)/6000,0)</f>
        <v>7.779240000000001</v>
      </c>
      <c r="L18" s="3">
        <v>12</v>
      </c>
      <c r="M18" s="15">
        <v>3.9</v>
      </c>
      <c r="N18" s="15">
        <v>4.3</v>
      </c>
      <c r="O18" s="15">
        <v>4</v>
      </c>
      <c r="P18" s="8">
        <f t="shared" si="4"/>
        <v>12.2</v>
      </c>
    </row>
    <row r="19" spans="1:16" ht="19.5" customHeight="1">
      <c r="A19" s="3">
        <v>7</v>
      </c>
      <c r="B19" s="4" t="s">
        <v>26</v>
      </c>
      <c r="C19" s="3" t="s">
        <v>25</v>
      </c>
      <c r="D19" s="6">
        <f t="shared" si="0"/>
        <v>48.358734399999996</v>
      </c>
      <c r="E19" s="15">
        <v>8.8</v>
      </c>
      <c r="F19" s="7">
        <f t="shared" si="1"/>
        <v>1.866239999999998</v>
      </c>
      <c r="G19" s="3">
        <v>3</v>
      </c>
      <c r="H19" s="3">
        <v>34</v>
      </c>
      <c r="I19" s="8">
        <f t="shared" si="2"/>
        <v>9.5</v>
      </c>
      <c r="J19" s="15">
        <v>8.67</v>
      </c>
      <c r="K19" s="8">
        <f>IF(J19&gt;0,72*(10-J19)*72*1.5*(10-J19)/6000,0)</f>
        <v>2.2924944000000003</v>
      </c>
      <c r="L19" s="3">
        <v>14</v>
      </c>
      <c r="M19" s="15">
        <v>6.6</v>
      </c>
      <c r="N19" s="15">
        <v>5.1</v>
      </c>
      <c r="O19" s="15">
        <v>6</v>
      </c>
      <c r="P19" s="8">
        <f t="shared" si="4"/>
        <v>17.7</v>
      </c>
    </row>
    <row r="20" spans="1:16" ht="19.5" customHeight="1">
      <c r="A20" s="3">
        <v>8</v>
      </c>
      <c r="B20" s="4" t="s">
        <v>102</v>
      </c>
      <c r="C20" s="3" t="s">
        <v>29</v>
      </c>
      <c r="D20" s="6">
        <f t="shared" si="0"/>
        <v>46.70976640000001</v>
      </c>
      <c r="E20" s="15">
        <v>7.8</v>
      </c>
      <c r="F20" s="7">
        <f t="shared" si="1"/>
        <v>6.272640000000001</v>
      </c>
      <c r="G20" s="3">
        <v>6</v>
      </c>
      <c r="H20" s="3">
        <v>36</v>
      </c>
      <c r="I20" s="8">
        <f t="shared" si="2"/>
        <v>10.5</v>
      </c>
      <c r="J20" s="15">
        <v>7.72</v>
      </c>
      <c r="K20" s="8">
        <f t="shared" si="3"/>
        <v>6.737126400000002</v>
      </c>
      <c r="L20" s="3">
        <v>5</v>
      </c>
      <c r="M20" s="15">
        <v>4.4</v>
      </c>
      <c r="N20" s="15">
        <v>4</v>
      </c>
      <c r="O20" s="15">
        <v>3.8</v>
      </c>
      <c r="P20" s="8">
        <f t="shared" si="4"/>
        <v>12.2</v>
      </c>
    </row>
    <row r="21" spans="1:16" ht="19.5" customHeight="1">
      <c r="A21" s="3">
        <v>9</v>
      </c>
      <c r="B21" s="4" t="s">
        <v>148</v>
      </c>
      <c r="C21" s="3" t="s">
        <v>69</v>
      </c>
      <c r="D21" s="6">
        <f t="shared" si="0"/>
        <v>0</v>
      </c>
      <c r="E21" s="15">
        <v>0</v>
      </c>
      <c r="F21" s="7">
        <f t="shared" si="1"/>
        <v>0</v>
      </c>
      <c r="G21" s="3">
        <v>0</v>
      </c>
      <c r="H21" s="3">
        <v>0</v>
      </c>
      <c r="I21" s="8">
        <f t="shared" si="2"/>
        <v>0</v>
      </c>
      <c r="J21" s="15">
        <v>0</v>
      </c>
      <c r="K21" s="8">
        <f>IF(J21&gt;0,72*(10-J21)*72*1.5*(10-J21)/6000,0)</f>
        <v>0</v>
      </c>
      <c r="L21" s="3">
        <v>0</v>
      </c>
      <c r="M21" s="15">
        <v>0</v>
      </c>
      <c r="N21" s="15">
        <v>0</v>
      </c>
      <c r="O21" s="15">
        <v>0</v>
      </c>
      <c r="P21" s="8">
        <f t="shared" si="4"/>
        <v>0</v>
      </c>
    </row>
    <row r="22" spans="1:16" ht="19.5" customHeight="1">
      <c r="A22" s="3"/>
      <c r="B22" s="4"/>
      <c r="C22" s="3"/>
      <c r="D22" s="39"/>
      <c r="E22" s="40"/>
      <c r="F22" s="41"/>
      <c r="G22" s="25"/>
      <c r="H22" s="42"/>
      <c r="I22" s="40"/>
      <c r="J22" s="25"/>
      <c r="K22" s="40"/>
      <c r="L22" s="42"/>
      <c r="M22" s="43"/>
      <c r="N22" s="43"/>
      <c r="O22" s="43"/>
      <c r="P22" s="40"/>
    </row>
  </sheetData>
  <mergeCells count="10">
    <mergeCell ref="A1:P1"/>
    <mergeCell ref="A2:P2"/>
    <mergeCell ref="E4:F4"/>
    <mergeCell ref="H4:I4"/>
    <mergeCell ref="J4:K4"/>
    <mergeCell ref="M4:P4"/>
    <mergeCell ref="E11:F11"/>
    <mergeCell ref="H11:I11"/>
    <mergeCell ref="J11:K11"/>
    <mergeCell ref="M11:P1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C22">
      <selection activeCell="S30" sqref="S30"/>
    </sheetView>
  </sheetViews>
  <sheetFormatPr defaultColWidth="11.421875" defaultRowHeight="19.5" customHeight="1"/>
  <cols>
    <col min="1" max="1" width="5.00390625" style="0" customWidth="1"/>
    <col min="2" max="2" width="25.421875" style="0" customWidth="1"/>
    <col min="3" max="3" width="5.140625" style="0" bestFit="1" customWidth="1"/>
    <col min="4" max="4" width="6.28125" style="0" customWidth="1"/>
    <col min="5" max="11" width="5.28125" style="0" customWidth="1"/>
    <col min="12" max="12" width="5.28125" style="1" customWidth="1"/>
    <col min="13" max="15" width="5.28125" style="0" customWidth="1"/>
    <col min="16" max="16" width="5.28125" style="1" customWidth="1"/>
    <col min="17" max="17" width="5.28125" style="0" customWidth="1"/>
  </cols>
  <sheetData>
    <row r="1" spans="1:16" ht="19.5" customHeight="1">
      <c r="A1" s="59" t="str">
        <f>Deckblatt!A1</f>
        <v>Winterpower 2006 am 11. März 2006 in Wallersdorf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9.5" customHeight="1">
      <c r="A2" s="60" t="str">
        <f>Deckblatt!A2</f>
        <v>Ergebnisliste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26.25">
      <c r="A3" s="16"/>
      <c r="B3" s="32" t="s">
        <v>52</v>
      </c>
      <c r="C3" s="16"/>
      <c r="D3" s="16"/>
      <c r="E3" s="57" t="s">
        <v>2</v>
      </c>
      <c r="F3" s="57"/>
      <c r="G3" s="19" t="s">
        <v>45</v>
      </c>
      <c r="H3" s="58" t="s">
        <v>44</v>
      </c>
      <c r="I3" s="58"/>
      <c r="J3" s="57" t="s">
        <v>7</v>
      </c>
      <c r="K3" s="57"/>
      <c r="L3" s="17" t="s">
        <v>9</v>
      </c>
      <c r="M3" s="57" t="s">
        <v>10</v>
      </c>
      <c r="N3" s="57"/>
      <c r="O3" s="57"/>
      <c r="P3" s="57"/>
    </row>
    <row r="4" spans="1:16" ht="26.25">
      <c r="A4" s="3" t="s">
        <v>0</v>
      </c>
      <c r="B4" s="4" t="s">
        <v>1</v>
      </c>
      <c r="C4" s="19" t="s">
        <v>46</v>
      </c>
      <c r="D4" s="19" t="s">
        <v>48</v>
      </c>
      <c r="E4" s="18" t="s">
        <v>3</v>
      </c>
      <c r="F4" s="18" t="s">
        <v>4</v>
      </c>
      <c r="G4" s="17" t="s">
        <v>47</v>
      </c>
      <c r="H4" s="18" t="s">
        <v>5</v>
      </c>
      <c r="I4" s="18" t="s">
        <v>6</v>
      </c>
      <c r="J4" s="18" t="s">
        <v>3</v>
      </c>
      <c r="K4" s="18" t="s">
        <v>4</v>
      </c>
      <c r="L4" s="18" t="s">
        <v>4</v>
      </c>
      <c r="M4" s="18" t="s">
        <v>11</v>
      </c>
      <c r="N4" s="18" t="s">
        <v>12</v>
      </c>
      <c r="O4" s="18" t="s">
        <v>13</v>
      </c>
      <c r="P4" s="18" t="s">
        <v>8</v>
      </c>
    </row>
    <row r="5" spans="1:16" ht="19.5" customHeight="1">
      <c r="A5" s="3">
        <v>1</v>
      </c>
      <c r="B5" s="4" t="s">
        <v>73</v>
      </c>
      <c r="C5" s="3" t="s">
        <v>69</v>
      </c>
      <c r="D5" s="14">
        <f aca="true" t="shared" si="0" ref="D5:D22">F5+G5+I5+K5+L5+P5</f>
        <v>126.05995680000001</v>
      </c>
      <c r="E5" s="15">
        <v>5.97</v>
      </c>
      <c r="F5" s="7">
        <f aca="true" t="shared" si="1" ref="F5:F19">IF(E5&gt;0,72*(10-E5)*72*1.5*(10-E5)/6000,0)</f>
        <v>21.0482064</v>
      </c>
      <c r="G5" s="3">
        <v>29</v>
      </c>
      <c r="H5" s="3">
        <v>45</v>
      </c>
      <c r="I5" s="10">
        <f aca="true" t="shared" si="2" ref="I5:I22">IF(H5&lt;15,0,(H5-15)/2)</f>
        <v>15</v>
      </c>
      <c r="J5" s="15">
        <v>6.18</v>
      </c>
      <c r="K5" s="8">
        <f aca="true" t="shared" si="3" ref="K5:K22">IF(J5&gt;0,72*(10-J5)*72*1.5*(10-J5)/6000,0)</f>
        <v>18.911750400000003</v>
      </c>
      <c r="L5" s="3">
        <v>17</v>
      </c>
      <c r="M5" s="15">
        <v>9</v>
      </c>
      <c r="N5" s="15">
        <v>7.8</v>
      </c>
      <c r="O5" s="15">
        <v>8.3</v>
      </c>
      <c r="P5" s="8">
        <f aca="true" t="shared" si="4" ref="P5:P22">SUM(M5:O5)</f>
        <v>25.1</v>
      </c>
    </row>
    <row r="6" spans="1:16" ht="19.5" customHeight="1">
      <c r="A6" s="3">
        <v>2</v>
      </c>
      <c r="B6" s="21" t="s">
        <v>72</v>
      </c>
      <c r="C6" s="3" t="s">
        <v>69</v>
      </c>
      <c r="D6" s="14">
        <f t="shared" si="0"/>
        <v>123.82430240000001</v>
      </c>
      <c r="E6" s="15">
        <v>6.13</v>
      </c>
      <c r="F6" s="7">
        <f t="shared" si="1"/>
        <v>19.410062399999997</v>
      </c>
      <c r="G6" s="3">
        <v>27</v>
      </c>
      <c r="H6" s="3">
        <v>46</v>
      </c>
      <c r="I6" s="10">
        <f t="shared" si="2"/>
        <v>15.5</v>
      </c>
      <c r="J6" s="15">
        <v>6.2</v>
      </c>
      <c r="K6" s="8">
        <f t="shared" si="3"/>
        <v>18.714239999999997</v>
      </c>
      <c r="L6" s="3">
        <v>19</v>
      </c>
      <c r="M6" s="15">
        <v>8.2</v>
      </c>
      <c r="N6" s="15">
        <v>8</v>
      </c>
      <c r="O6" s="15">
        <v>8</v>
      </c>
      <c r="P6" s="8">
        <f t="shared" si="4"/>
        <v>24.2</v>
      </c>
    </row>
    <row r="7" spans="1:16" ht="19.5" customHeight="1">
      <c r="A7" s="3">
        <v>3</v>
      </c>
      <c r="B7" s="4" t="s">
        <v>74</v>
      </c>
      <c r="C7" s="3" t="s">
        <v>69</v>
      </c>
      <c r="D7" s="14">
        <f>F7+G7+I7+K7+L7+P7</f>
        <v>108.8507728</v>
      </c>
      <c r="E7" s="15">
        <v>6.33</v>
      </c>
      <c r="F7" s="7">
        <f t="shared" si="1"/>
        <v>17.4556944</v>
      </c>
      <c r="G7" s="3">
        <v>26</v>
      </c>
      <c r="H7" s="3">
        <v>40</v>
      </c>
      <c r="I7" s="10">
        <f t="shared" si="2"/>
        <v>12.5</v>
      </c>
      <c r="J7" s="15">
        <v>6.52</v>
      </c>
      <c r="K7" s="8">
        <f t="shared" si="3"/>
        <v>15.695078400000003</v>
      </c>
      <c r="L7" s="3">
        <v>15</v>
      </c>
      <c r="M7" s="15">
        <v>8.1</v>
      </c>
      <c r="N7" s="15">
        <v>7</v>
      </c>
      <c r="O7" s="15">
        <v>7.1</v>
      </c>
      <c r="P7" s="8">
        <f>SUM(M7:O7)</f>
        <v>22.2</v>
      </c>
    </row>
    <row r="8" spans="1:16" ht="19.5" customHeight="1">
      <c r="A8" s="3">
        <v>4</v>
      </c>
      <c r="B8" s="4" t="s">
        <v>149</v>
      </c>
      <c r="C8" s="3" t="s">
        <v>69</v>
      </c>
      <c r="D8" s="14">
        <f t="shared" si="0"/>
        <v>105.8608208</v>
      </c>
      <c r="E8" s="15">
        <v>6.78</v>
      </c>
      <c r="F8" s="7">
        <f t="shared" si="1"/>
        <v>13.4374464</v>
      </c>
      <c r="G8" s="3">
        <v>21</v>
      </c>
      <c r="H8" s="3">
        <v>44</v>
      </c>
      <c r="I8" s="10">
        <f>IF(H8&lt;15,0,(H8-15)/2)</f>
        <v>14.5</v>
      </c>
      <c r="J8" s="15">
        <v>6.83</v>
      </c>
      <c r="K8" s="8">
        <f>IF(J8&gt;0,72*(10-J8)*72*1.5*(10-J8)/6000,0)</f>
        <v>13.023374399999998</v>
      </c>
      <c r="L8" s="3">
        <v>17</v>
      </c>
      <c r="M8" s="15">
        <v>9</v>
      </c>
      <c r="N8" s="15">
        <v>9.1</v>
      </c>
      <c r="O8" s="15">
        <v>8.8</v>
      </c>
      <c r="P8" s="8">
        <f t="shared" si="4"/>
        <v>26.900000000000002</v>
      </c>
    </row>
    <row r="9" spans="1:16" ht="19.5" customHeight="1">
      <c r="A9" s="3">
        <v>5</v>
      </c>
      <c r="B9" s="21" t="s">
        <v>117</v>
      </c>
      <c r="C9" s="3" t="s">
        <v>30</v>
      </c>
      <c r="D9" s="14">
        <f t="shared" si="0"/>
        <v>105.54679200000001</v>
      </c>
      <c r="E9" s="15">
        <v>6.18</v>
      </c>
      <c r="F9" s="7">
        <f t="shared" si="1"/>
        <v>18.911750400000003</v>
      </c>
      <c r="G9" s="3">
        <v>20</v>
      </c>
      <c r="H9" s="3">
        <v>40</v>
      </c>
      <c r="I9" s="10">
        <f t="shared" si="2"/>
        <v>12.5</v>
      </c>
      <c r="J9" s="15">
        <v>6.89</v>
      </c>
      <c r="K9" s="8">
        <f t="shared" si="3"/>
        <v>12.535041600000001</v>
      </c>
      <c r="L9" s="3">
        <v>19</v>
      </c>
      <c r="M9" s="15">
        <v>6.8</v>
      </c>
      <c r="N9" s="15">
        <v>7.5</v>
      </c>
      <c r="O9" s="15">
        <v>8.3</v>
      </c>
      <c r="P9" s="8">
        <f t="shared" si="4"/>
        <v>22.6</v>
      </c>
    </row>
    <row r="10" spans="1:16" ht="19.5" customHeight="1">
      <c r="A10" s="3">
        <v>6</v>
      </c>
      <c r="B10" s="4" t="s">
        <v>150</v>
      </c>
      <c r="C10" s="3" t="s">
        <v>28</v>
      </c>
      <c r="D10" s="14">
        <f t="shared" si="0"/>
        <v>99.49019679999999</v>
      </c>
      <c r="E10" s="15">
        <v>6.57</v>
      </c>
      <c r="F10" s="7">
        <f t="shared" si="1"/>
        <v>15.2473104</v>
      </c>
      <c r="G10" s="3">
        <v>20</v>
      </c>
      <c r="H10" s="3">
        <v>38</v>
      </c>
      <c r="I10" s="10">
        <f t="shared" si="2"/>
        <v>11.5</v>
      </c>
      <c r="J10" s="15">
        <v>6.72</v>
      </c>
      <c r="K10" s="8">
        <f t="shared" si="3"/>
        <v>13.9428864</v>
      </c>
      <c r="L10" s="3">
        <v>17</v>
      </c>
      <c r="M10" s="15">
        <v>7.8</v>
      </c>
      <c r="N10" s="15">
        <v>6.1</v>
      </c>
      <c r="O10" s="15">
        <v>7.9</v>
      </c>
      <c r="P10" s="8">
        <f t="shared" si="4"/>
        <v>21.799999999999997</v>
      </c>
    </row>
    <row r="11" spans="1:16" ht="19.5" customHeight="1">
      <c r="A11" s="3">
        <v>7</v>
      </c>
      <c r="B11" s="21" t="s">
        <v>75</v>
      </c>
      <c r="C11" s="3" t="s">
        <v>69</v>
      </c>
      <c r="D11" s="14">
        <f t="shared" si="0"/>
        <v>94.3503696</v>
      </c>
      <c r="E11" s="15">
        <v>6.51</v>
      </c>
      <c r="F11" s="7">
        <f t="shared" si="1"/>
        <v>15.785409600000003</v>
      </c>
      <c r="G11" s="3">
        <v>21</v>
      </c>
      <c r="H11" s="3">
        <v>42</v>
      </c>
      <c r="I11" s="10">
        <f t="shared" si="2"/>
        <v>13.5</v>
      </c>
      <c r="J11" s="15">
        <v>7.6</v>
      </c>
      <c r="K11" s="8">
        <f t="shared" si="3"/>
        <v>7.464960000000001</v>
      </c>
      <c r="L11" s="3">
        <v>17</v>
      </c>
      <c r="M11" s="15">
        <v>7.1</v>
      </c>
      <c r="N11" s="15">
        <v>6</v>
      </c>
      <c r="O11" s="15">
        <v>6.5</v>
      </c>
      <c r="P11" s="8">
        <f t="shared" si="4"/>
        <v>19.6</v>
      </c>
    </row>
    <row r="12" spans="1:16" ht="19.5" customHeight="1">
      <c r="A12" s="3">
        <v>8</v>
      </c>
      <c r="B12" s="4" t="s">
        <v>153</v>
      </c>
      <c r="C12" s="3" t="s">
        <v>28</v>
      </c>
      <c r="D12" s="14">
        <f>F12+G12+I12+K12+L12+P12</f>
        <v>90.45742239999998</v>
      </c>
      <c r="E12" s="15">
        <v>7.2</v>
      </c>
      <c r="F12" s="7">
        <f>IF(E12&gt;0,72*(10-E12)*72*1.5*(10-E12)/6000,0)</f>
        <v>10.160639999999999</v>
      </c>
      <c r="G12" s="3">
        <v>13</v>
      </c>
      <c r="H12" s="4">
        <v>45</v>
      </c>
      <c r="I12" s="10">
        <f t="shared" si="2"/>
        <v>15</v>
      </c>
      <c r="J12" s="15">
        <v>6.87</v>
      </c>
      <c r="K12" s="8">
        <f t="shared" si="3"/>
        <v>12.696782399999998</v>
      </c>
      <c r="L12" s="3">
        <v>19</v>
      </c>
      <c r="M12" s="5">
        <v>7.1</v>
      </c>
      <c r="N12" s="5">
        <v>6.7</v>
      </c>
      <c r="O12" s="5">
        <v>6.8</v>
      </c>
      <c r="P12" s="8">
        <f t="shared" si="4"/>
        <v>20.6</v>
      </c>
    </row>
    <row r="13" spans="1:16" ht="19.5" customHeight="1">
      <c r="A13" s="3">
        <v>9</v>
      </c>
      <c r="B13" s="21" t="s">
        <v>129</v>
      </c>
      <c r="C13" s="3" t="s">
        <v>28</v>
      </c>
      <c r="D13" s="14">
        <f t="shared" si="0"/>
        <v>87.4393248</v>
      </c>
      <c r="E13" s="15">
        <v>7.13</v>
      </c>
      <c r="F13" s="7">
        <f aca="true" t="shared" si="5" ref="F13:F23">IF(E13&gt;0,72*(10-E13)*72*1.5*(10-E13)/6000,0)</f>
        <v>10.675022400000001</v>
      </c>
      <c r="G13" s="3">
        <v>19</v>
      </c>
      <c r="H13" s="3">
        <v>38</v>
      </c>
      <c r="I13" s="10">
        <f t="shared" si="2"/>
        <v>11.5</v>
      </c>
      <c r="J13" s="15">
        <v>7.37</v>
      </c>
      <c r="K13" s="8">
        <f>IF(J13&gt;0,72*(10-J13)*72*1.5*(10-J13)/6000,0)</f>
        <v>8.964302399999998</v>
      </c>
      <c r="L13" s="3">
        <v>19</v>
      </c>
      <c r="M13" s="15">
        <v>6.1</v>
      </c>
      <c r="N13" s="15">
        <v>6.1</v>
      </c>
      <c r="O13" s="15">
        <v>6.1</v>
      </c>
      <c r="P13" s="8">
        <f t="shared" si="4"/>
        <v>18.299999999999997</v>
      </c>
    </row>
    <row r="14" spans="1:16" ht="19.5" customHeight="1">
      <c r="A14" s="3">
        <v>10</v>
      </c>
      <c r="B14" s="4" t="s">
        <v>132</v>
      </c>
      <c r="C14" s="3" t="s">
        <v>29</v>
      </c>
      <c r="D14" s="14">
        <f t="shared" si="0"/>
        <v>85.26836</v>
      </c>
      <c r="E14" s="15">
        <v>7.59</v>
      </c>
      <c r="F14" s="7">
        <f t="shared" si="5"/>
        <v>7.527297600000001</v>
      </c>
      <c r="G14" s="3">
        <v>16</v>
      </c>
      <c r="H14" s="3">
        <v>50</v>
      </c>
      <c r="I14" s="10">
        <f t="shared" si="2"/>
        <v>17.5</v>
      </c>
      <c r="J14" s="15">
        <v>7.62</v>
      </c>
      <c r="K14" s="8">
        <f t="shared" si="3"/>
        <v>7.341062399999999</v>
      </c>
      <c r="L14" s="3">
        <v>19</v>
      </c>
      <c r="M14" s="15">
        <v>4.2</v>
      </c>
      <c r="N14" s="15">
        <v>6.8</v>
      </c>
      <c r="O14" s="15">
        <v>6.9</v>
      </c>
      <c r="P14" s="8">
        <f t="shared" si="4"/>
        <v>17.9</v>
      </c>
    </row>
    <row r="15" spans="1:16" ht="19.5" customHeight="1">
      <c r="A15" s="3">
        <v>11</v>
      </c>
      <c r="B15" s="4" t="s">
        <v>118</v>
      </c>
      <c r="C15" s="3" t="s">
        <v>30</v>
      </c>
      <c r="D15" s="14">
        <f t="shared" si="0"/>
        <v>84.87475999999998</v>
      </c>
      <c r="E15" s="15">
        <v>7.03</v>
      </c>
      <c r="F15" s="7">
        <f t="shared" si="5"/>
        <v>11.431886399999998</v>
      </c>
      <c r="G15" s="3">
        <v>18</v>
      </c>
      <c r="H15" s="3">
        <v>41</v>
      </c>
      <c r="I15" s="10">
        <f t="shared" si="2"/>
        <v>13</v>
      </c>
      <c r="J15" s="15">
        <v>7.54</v>
      </c>
      <c r="K15" s="8">
        <f t="shared" si="3"/>
        <v>7.842873599999999</v>
      </c>
      <c r="L15" s="3">
        <v>17</v>
      </c>
      <c r="M15" s="15">
        <v>5.8</v>
      </c>
      <c r="N15" s="15">
        <v>6</v>
      </c>
      <c r="O15" s="15">
        <v>5.8</v>
      </c>
      <c r="P15" s="8">
        <f t="shared" si="4"/>
        <v>17.6</v>
      </c>
    </row>
    <row r="16" spans="1:16" ht="19.5" customHeight="1">
      <c r="A16" s="3">
        <v>12</v>
      </c>
      <c r="B16" s="4" t="s">
        <v>121</v>
      </c>
      <c r="C16" s="3" t="s">
        <v>30</v>
      </c>
      <c r="D16" s="14">
        <f t="shared" si="0"/>
        <v>79.92196</v>
      </c>
      <c r="E16" s="15">
        <v>7.4</v>
      </c>
      <c r="F16" s="7">
        <f t="shared" si="5"/>
        <v>8.760959999999997</v>
      </c>
      <c r="G16" s="3">
        <v>13</v>
      </c>
      <c r="H16" s="3">
        <v>26</v>
      </c>
      <c r="I16" s="10">
        <f t="shared" si="2"/>
        <v>5.5</v>
      </c>
      <c r="J16" s="15">
        <v>7.75</v>
      </c>
      <c r="K16" s="8">
        <f t="shared" si="3"/>
        <v>6.561</v>
      </c>
      <c r="L16" s="3">
        <v>21</v>
      </c>
      <c r="M16" s="15">
        <v>8.1</v>
      </c>
      <c r="N16" s="15">
        <v>7.3</v>
      </c>
      <c r="O16" s="15">
        <v>9.7</v>
      </c>
      <c r="P16" s="8">
        <f t="shared" si="4"/>
        <v>25.099999999999998</v>
      </c>
    </row>
    <row r="17" spans="1:16" ht="19.5" customHeight="1">
      <c r="A17" s="3">
        <v>13</v>
      </c>
      <c r="B17" s="4" t="s">
        <v>120</v>
      </c>
      <c r="C17" s="3" t="s">
        <v>30</v>
      </c>
      <c r="D17" s="14">
        <f t="shared" si="0"/>
        <v>79.46992159999999</v>
      </c>
      <c r="E17" s="15">
        <v>7.5</v>
      </c>
      <c r="F17" s="7">
        <f t="shared" si="5"/>
        <v>8.1</v>
      </c>
      <c r="G17" s="3">
        <v>17</v>
      </c>
      <c r="H17" s="3">
        <v>44</v>
      </c>
      <c r="I17" s="10">
        <f t="shared" si="2"/>
        <v>14.5</v>
      </c>
      <c r="J17" s="15">
        <v>7.89</v>
      </c>
      <c r="K17" s="8">
        <f t="shared" si="3"/>
        <v>5.769921600000002</v>
      </c>
      <c r="L17" s="3">
        <v>19</v>
      </c>
      <c r="M17" s="15">
        <v>5.1</v>
      </c>
      <c r="N17" s="15">
        <v>5</v>
      </c>
      <c r="O17" s="15">
        <v>5</v>
      </c>
      <c r="P17" s="8">
        <f t="shared" si="4"/>
        <v>15.1</v>
      </c>
    </row>
    <row r="18" spans="1:16" ht="19.5" customHeight="1">
      <c r="A18" s="3">
        <v>14</v>
      </c>
      <c r="B18" s="4" t="s">
        <v>27</v>
      </c>
      <c r="C18" s="3" t="s">
        <v>25</v>
      </c>
      <c r="D18" s="14">
        <f>F18+G18+I18+K18+L18+P18</f>
        <v>77.9184448</v>
      </c>
      <c r="E18" s="15">
        <v>7.28</v>
      </c>
      <c r="F18" s="7">
        <f>IF(E18&gt;0,72*(10-E18)*72*1.5*(10-E18)/6000,0)</f>
        <v>9.588326399999998</v>
      </c>
      <c r="G18" s="3">
        <v>15</v>
      </c>
      <c r="H18" s="4">
        <v>37</v>
      </c>
      <c r="I18" s="10">
        <f t="shared" si="2"/>
        <v>11</v>
      </c>
      <c r="J18" s="15">
        <v>7.48</v>
      </c>
      <c r="K18" s="8">
        <f t="shared" si="3"/>
        <v>8.230118399999997</v>
      </c>
      <c r="L18" s="3">
        <v>17</v>
      </c>
      <c r="M18" s="5">
        <v>5.2</v>
      </c>
      <c r="N18" s="5">
        <v>5.7</v>
      </c>
      <c r="O18" s="5">
        <v>6.2</v>
      </c>
      <c r="P18" s="8">
        <f t="shared" si="4"/>
        <v>17.1</v>
      </c>
    </row>
    <row r="19" spans="1:16" ht="19.5" customHeight="1">
      <c r="A19" s="3">
        <v>15</v>
      </c>
      <c r="B19" s="4" t="s">
        <v>154</v>
      </c>
      <c r="C19" s="3" t="s">
        <v>29</v>
      </c>
      <c r="D19" s="14">
        <f t="shared" si="0"/>
        <v>64.24950559999999</v>
      </c>
      <c r="E19" s="15">
        <v>6.95</v>
      </c>
      <c r="F19" s="7">
        <f t="shared" si="1"/>
        <v>12.056039999999998</v>
      </c>
      <c r="G19" s="3">
        <v>14</v>
      </c>
      <c r="H19" s="4">
        <v>27</v>
      </c>
      <c r="I19" s="10">
        <f t="shared" si="2"/>
        <v>6</v>
      </c>
      <c r="J19" s="15">
        <v>7.44</v>
      </c>
      <c r="K19" s="8">
        <f t="shared" si="3"/>
        <v>8.493465599999997</v>
      </c>
      <c r="L19" s="3">
        <v>12</v>
      </c>
      <c r="M19" s="5">
        <v>4</v>
      </c>
      <c r="N19" s="5">
        <v>3.7</v>
      </c>
      <c r="O19" s="5">
        <v>4</v>
      </c>
      <c r="P19" s="8">
        <f t="shared" si="4"/>
        <v>11.7</v>
      </c>
    </row>
    <row r="20" spans="1:16" ht="19.5" customHeight="1">
      <c r="A20" s="3">
        <v>16</v>
      </c>
      <c r="B20" s="4" t="s">
        <v>152</v>
      </c>
      <c r="C20" s="3" t="s">
        <v>29</v>
      </c>
      <c r="D20" s="14">
        <f t="shared" si="0"/>
        <v>63.3259984</v>
      </c>
      <c r="E20" s="15">
        <v>7.3</v>
      </c>
      <c r="F20" s="7">
        <f>IF(E20&gt;0,72*(10-E20)*72*1.5*(10-E20)/6000,0)</f>
        <v>9.447840000000001</v>
      </c>
      <c r="G20" s="3">
        <v>14</v>
      </c>
      <c r="H20" s="4">
        <v>30</v>
      </c>
      <c r="I20" s="10">
        <f t="shared" si="2"/>
        <v>7.5</v>
      </c>
      <c r="J20" s="15">
        <v>7.73</v>
      </c>
      <c r="K20" s="8">
        <f t="shared" si="3"/>
        <v>6.678158399999998</v>
      </c>
      <c r="L20" s="3">
        <v>10</v>
      </c>
      <c r="M20" s="5">
        <v>5</v>
      </c>
      <c r="N20" s="5">
        <v>5.4</v>
      </c>
      <c r="O20" s="5">
        <v>5.3</v>
      </c>
      <c r="P20" s="8">
        <f t="shared" si="4"/>
        <v>15.7</v>
      </c>
    </row>
    <row r="21" spans="1:16" ht="19.5" customHeight="1">
      <c r="A21" s="3">
        <v>17</v>
      </c>
      <c r="B21" s="4" t="s">
        <v>119</v>
      </c>
      <c r="C21" s="3" t="s">
        <v>30</v>
      </c>
      <c r="D21" s="14">
        <f>F21+G21+I21+K21+L21+P21</f>
        <v>58.1435776</v>
      </c>
      <c r="E21" s="15">
        <v>8.16</v>
      </c>
      <c r="F21" s="7">
        <f t="shared" si="5"/>
        <v>4.3877375999999995</v>
      </c>
      <c r="G21" s="3">
        <v>15</v>
      </c>
      <c r="H21" s="4">
        <v>32</v>
      </c>
      <c r="I21" s="10">
        <f t="shared" si="2"/>
        <v>8.5</v>
      </c>
      <c r="J21" s="15">
        <v>7.7</v>
      </c>
      <c r="K21" s="8">
        <f t="shared" si="3"/>
        <v>6.855839999999999</v>
      </c>
      <c r="L21" s="3">
        <v>10</v>
      </c>
      <c r="M21" s="5">
        <v>4.9</v>
      </c>
      <c r="N21" s="5">
        <v>4</v>
      </c>
      <c r="O21" s="5">
        <v>4.5</v>
      </c>
      <c r="P21" s="8">
        <f>SUM(M21:O21)</f>
        <v>13.4</v>
      </c>
    </row>
    <row r="22" spans="1:16" ht="19.5" customHeight="1">
      <c r="A22" s="3">
        <v>18</v>
      </c>
      <c r="B22" s="4" t="s">
        <v>151</v>
      </c>
      <c r="C22" s="3" t="s">
        <v>29</v>
      </c>
      <c r="D22" s="14">
        <f t="shared" si="0"/>
        <v>0</v>
      </c>
      <c r="E22" s="15">
        <v>0</v>
      </c>
      <c r="F22" s="7">
        <f t="shared" si="5"/>
        <v>0</v>
      </c>
      <c r="G22" s="3">
        <v>0</v>
      </c>
      <c r="H22" s="3">
        <v>0</v>
      </c>
      <c r="I22" s="10">
        <f t="shared" si="2"/>
        <v>0</v>
      </c>
      <c r="J22" s="15"/>
      <c r="K22" s="8">
        <f t="shared" si="3"/>
        <v>0</v>
      </c>
      <c r="L22" s="3">
        <v>0</v>
      </c>
      <c r="M22" s="15">
        <v>0</v>
      </c>
      <c r="N22" s="15">
        <v>0</v>
      </c>
      <c r="O22" s="15">
        <v>0</v>
      </c>
      <c r="P22" s="8">
        <f t="shared" si="4"/>
        <v>0</v>
      </c>
    </row>
    <row r="23" spans="1:16" ht="19.5" customHeight="1">
      <c r="A23" s="3" t="s">
        <v>14</v>
      </c>
      <c r="B23" s="4"/>
      <c r="C23" s="3"/>
      <c r="D23" s="14">
        <f>F23+G23+I23+K23+L23+P23</f>
        <v>0</v>
      </c>
      <c r="E23" s="15"/>
      <c r="F23" s="7">
        <f t="shared" si="5"/>
        <v>0</v>
      </c>
      <c r="G23" s="3"/>
      <c r="H23" s="4"/>
      <c r="I23" s="10">
        <f>IF(H23&lt;15,0,(H23-15)/2)</f>
        <v>0</v>
      </c>
      <c r="J23" s="15"/>
      <c r="K23" s="8">
        <f>IF(J23&gt;0,72*(10-J23)*72*1.5*(10-J23)/6000,0)</f>
        <v>0</v>
      </c>
      <c r="L23" s="3"/>
      <c r="M23" s="5"/>
      <c r="N23" s="5"/>
      <c r="O23" s="5"/>
      <c r="P23" s="8">
        <f>SUM(M23:O23)</f>
        <v>0</v>
      </c>
    </row>
    <row r="24" ht="19.5" customHeight="1">
      <c r="A24" s="44" t="s">
        <v>14</v>
      </c>
    </row>
    <row r="25" ht="19.5" customHeight="1">
      <c r="A25" s="44"/>
    </row>
    <row r="26" ht="19.5" customHeight="1">
      <c r="A26" s="44"/>
    </row>
    <row r="27" spans="1:7" ht="19.5" customHeight="1">
      <c r="A27" s="44" t="s">
        <v>14</v>
      </c>
      <c r="B27" s="2"/>
      <c r="C27" s="1"/>
      <c r="D27" s="1"/>
      <c r="G27" s="1"/>
    </row>
    <row r="28" spans="1:16" ht="26.25">
      <c r="A28" s="16"/>
      <c r="B28" s="31" t="s">
        <v>51</v>
      </c>
      <c r="C28" s="16"/>
      <c r="D28" s="16"/>
      <c r="E28" s="57" t="s">
        <v>2</v>
      </c>
      <c r="F28" s="57"/>
      <c r="G28" s="19" t="s">
        <v>45</v>
      </c>
      <c r="H28" s="58" t="s">
        <v>44</v>
      </c>
      <c r="I28" s="58"/>
      <c r="J28" s="57" t="s">
        <v>7</v>
      </c>
      <c r="K28" s="57"/>
      <c r="L28" s="17" t="s">
        <v>9</v>
      </c>
      <c r="M28" s="57" t="s">
        <v>10</v>
      </c>
      <c r="N28" s="57"/>
      <c r="O28" s="57"/>
      <c r="P28" s="57"/>
    </row>
    <row r="29" spans="1:16" ht="26.25">
      <c r="A29" s="3" t="s">
        <v>0</v>
      </c>
      <c r="B29" s="4" t="s">
        <v>1</v>
      </c>
      <c r="C29" s="19" t="s">
        <v>46</v>
      </c>
      <c r="D29" s="19" t="s">
        <v>48</v>
      </c>
      <c r="E29" s="18" t="s">
        <v>3</v>
      </c>
      <c r="F29" s="18" t="s">
        <v>4</v>
      </c>
      <c r="G29" s="17" t="s">
        <v>47</v>
      </c>
      <c r="H29" s="18" t="s">
        <v>5</v>
      </c>
      <c r="I29" s="18" t="s">
        <v>6</v>
      </c>
      <c r="J29" s="18" t="s">
        <v>3</v>
      </c>
      <c r="K29" s="18" t="s">
        <v>4</v>
      </c>
      <c r="L29" s="18" t="s">
        <v>4</v>
      </c>
      <c r="M29" s="18" t="s">
        <v>11</v>
      </c>
      <c r="N29" s="18" t="s">
        <v>12</v>
      </c>
      <c r="O29" s="18" t="s">
        <v>13</v>
      </c>
      <c r="P29" s="18" t="s">
        <v>8</v>
      </c>
    </row>
    <row r="30" spans="1:16" ht="19.5" customHeight="1">
      <c r="A30" s="3">
        <v>1</v>
      </c>
      <c r="B30" s="4" t="s">
        <v>76</v>
      </c>
      <c r="C30" s="3" t="s">
        <v>69</v>
      </c>
      <c r="D30" s="14">
        <f aca="true" t="shared" si="6" ref="D30:D41">F30+G30+I30+K30+L30+P30</f>
        <v>120.72727839999999</v>
      </c>
      <c r="E30" s="15">
        <v>6.27</v>
      </c>
      <c r="F30" s="7">
        <f aca="true" t="shared" si="7" ref="F30:F41">IF(E30&gt;0,72*(10-E30)*72*1.5*(10-E30)/6000,0)</f>
        <v>18.031118400000004</v>
      </c>
      <c r="G30" s="3">
        <v>26</v>
      </c>
      <c r="H30" s="3">
        <v>54</v>
      </c>
      <c r="I30" s="10">
        <f aca="true" t="shared" si="8" ref="I30:I41">IF(H30&lt;15,0,(H30-15)/2)</f>
        <v>19.5</v>
      </c>
      <c r="J30" s="15">
        <v>6.4</v>
      </c>
      <c r="K30" s="8">
        <f aca="true" t="shared" si="9" ref="K30:K41">IF(J30&gt;0,72*(10-J30)*72*1.5*(10-J30)/6000,0)</f>
        <v>16.796159999999997</v>
      </c>
      <c r="L30" s="3">
        <v>19</v>
      </c>
      <c r="M30" s="15">
        <v>7.1</v>
      </c>
      <c r="N30" s="15">
        <v>7</v>
      </c>
      <c r="O30" s="15">
        <v>7.3</v>
      </c>
      <c r="P30" s="8">
        <f aca="true" t="shared" si="10" ref="P30:P41">SUM(M30:O30)</f>
        <v>21.4</v>
      </c>
    </row>
    <row r="31" spans="1:16" ht="19.5" customHeight="1">
      <c r="A31" s="3">
        <v>2</v>
      </c>
      <c r="B31" t="s">
        <v>77</v>
      </c>
      <c r="C31" s="3" t="s">
        <v>69</v>
      </c>
      <c r="D31" s="14">
        <f t="shared" si="6"/>
        <v>104.8027984</v>
      </c>
      <c r="E31" s="15">
        <v>6.6</v>
      </c>
      <c r="F31" s="7">
        <f t="shared" si="7"/>
        <v>14.981760000000001</v>
      </c>
      <c r="G31" s="3">
        <v>21</v>
      </c>
      <c r="H31" s="3">
        <v>42</v>
      </c>
      <c r="I31" s="10">
        <f t="shared" si="8"/>
        <v>13.5</v>
      </c>
      <c r="J31" s="15">
        <v>6.77</v>
      </c>
      <c r="K31" s="8">
        <f t="shared" si="9"/>
        <v>13.521038400000002</v>
      </c>
      <c r="L31" s="3">
        <v>21</v>
      </c>
      <c r="M31" s="15">
        <v>7</v>
      </c>
      <c r="N31" s="15">
        <v>6.9</v>
      </c>
      <c r="O31" s="15">
        <v>6.9</v>
      </c>
      <c r="P31" s="8">
        <f t="shared" si="10"/>
        <v>20.8</v>
      </c>
    </row>
    <row r="32" spans="1:16" ht="19.5" customHeight="1">
      <c r="A32" s="3">
        <v>3</v>
      </c>
      <c r="B32" t="s">
        <v>157</v>
      </c>
      <c r="C32" s="3" t="s">
        <v>28</v>
      </c>
      <c r="D32" s="14">
        <f t="shared" si="6"/>
        <v>104.5134464</v>
      </c>
      <c r="E32" s="15">
        <v>6.5</v>
      </c>
      <c r="F32" s="7">
        <f t="shared" si="7"/>
        <v>15.876</v>
      </c>
      <c r="G32" s="3">
        <v>21</v>
      </c>
      <c r="H32" s="3">
        <v>46</v>
      </c>
      <c r="I32" s="10">
        <f t="shared" si="8"/>
        <v>15.5</v>
      </c>
      <c r="J32" s="15">
        <v>6.78</v>
      </c>
      <c r="K32" s="8">
        <f t="shared" si="9"/>
        <v>13.4374464</v>
      </c>
      <c r="L32" s="3">
        <v>21</v>
      </c>
      <c r="M32" s="15">
        <v>5.7</v>
      </c>
      <c r="N32" s="15">
        <v>6.2</v>
      </c>
      <c r="O32" s="15">
        <v>5.8</v>
      </c>
      <c r="P32" s="8">
        <f t="shared" si="10"/>
        <v>17.7</v>
      </c>
    </row>
    <row r="33" spans="1:16" ht="19.5" customHeight="1">
      <c r="A33" s="3">
        <v>4</v>
      </c>
      <c r="B33" s="4" t="s">
        <v>111</v>
      </c>
      <c r="C33" s="3" t="s">
        <v>30</v>
      </c>
      <c r="D33" s="14">
        <f t="shared" si="6"/>
        <v>93.82560000000001</v>
      </c>
      <c r="E33" s="15">
        <v>6.1</v>
      </c>
      <c r="F33" s="7">
        <f t="shared" si="7"/>
        <v>19.712160000000004</v>
      </c>
      <c r="G33" s="3">
        <v>19</v>
      </c>
      <c r="H33" s="4">
        <v>36</v>
      </c>
      <c r="I33" s="10">
        <f t="shared" si="8"/>
        <v>10.5</v>
      </c>
      <c r="J33" s="15">
        <v>6.7</v>
      </c>
      <c r="K33" s="8">
        <f t="shared" si="9"/>
        <v>14.11344</v>
      </c>
      <c r="L33" s="3">
        <v>14</v>
      </c>
      <c r="M33" s="5">
        <v>5.8</v>
      </c>
      <c r="N33" s="5">
        <v>5.4</v>
      </c>
      <c r="O33" s="5">
        <v>5.3</v>
      </c>
      <c r="P33" s="8">
        <f t="shared" si="10"/>
        <v>16.5</v>
      </c>
    </row>
    <row r="34" spans="1:16" ht="19.5" customHeight="1">
      <c r="A34" s="3">
        <v>5</v>
      </c>
      <c r="B34" s="21" t="s">
        <v>155</v>
      </c>
      <c r="C34" s="3" t="s">
        <v>28</v>
      </c>
      <c r="D34" s="14">
        <f t="shared" si="6"/>
        <v>93.31173439999999</v>
      </c>
      <c r="E34" s="15">
        <v>6.33</v>
      </c>
      <c r="F34" s="7">
        <f t="shared" si="7"/>
        <v>17.4556944</v>
      </c>
      <c r="G34" s="3">
        <v>17</v>
      </c>
      <c r="H34" s="3">
        <v>37</v>
      </c>
      <c r="I34" s="10">
        <f t="shared" si="8"/>
        <v>11</v>
      </c>
      <c r="J34" s="15">
        <v>6.95</v>
      </c>
      <c r="K34" s="8">
        <f>IF(J34&gt;0,72*(10-J34)*72*1.5*(10-J34)/6000,0)</f>
        <v>12.056039999999998</v>
      </c>
      <c r="L34" s="3">
        <v>17</v>
      </c>
      <c r="M34" s="15">
        <v>5.7</v>
      </c>
      <c r="N34" s="15">
        <v>6.3</v>
      </c>
      <c r="O34" s="15">
        <v>6.8</v>
      </c>
      <c r="P34" s="8">
        <f t="shared" si="10"/>
        <v>18.8</v>
      </c>
    </row>
    <row r="35" spans="1:16" ht="19.5" customHeight="1">
      <c r="A35" s="3">
        <v>6</v>
      </c>
      <c r="B35" s="4" t="s">
        <v>156</v>
      </c>
      <c r="C35" s="3" t="s">
        <v>28</v>
      </c>
      <c r="D35" s="14">
        <f>F35+G35+I35+K35+L35+P35</f>
        <v>76.8941184</v>
      </c>
      <c r="E35" s="15">
        <v>7</v>
      </c>
      <c r="F35" s="7">
        <f t="shared" si="7"/>
        <v>11.664</v>
      </c>
      <c r="G35" s="3">
        <v>18</v>
      </c>
      <c r="H35" s="3">
        <v>39</v>
      </c>
      <c r="I35" s="10">
        <f t="shared" si="8"/>
        <v>12</v>
      </c>
      <c r="J35" s="15">
        <v>7.48</v>
      </c>
      <c r="K35" s="8">
        <f t="shared" si="9"/>
        <v>8.230118399999997</v>
      </c>
      <c r="L35" s="3">
        <v>14</v>
      </c>
      <c r="M35" s="15">
        <v>4</v>
      </c>
      <c r="N35" s="15">
        <v>4</v>
      </c>
      <c r="O35" s="15">
        <v>5</v>
      </c>
      <c r="P35" s="8">
        <f>SUM(M35:O35)</f>
        <v>13</v>
      </c>
    </row>
    <row r="36" spans="1:16" ht="19.5" customHeight="1">
      <c r="A36" s="3">
        <v>7</v>
      </c>
      <c r="B36" s="4" t="s">
        <v>159</v>
      </c>
      <c r="C36" s="3" t="s">
        <v>28</v>
      </c>
      <c r="D36" s="14">
        <f t="shared" si="6"/>
        <v>75.9444544</v>
      </c>
      <c r="E36" s="15">
        <v>6.9</v>
      </c>
      <c r="F36" s="7">
        <f t="shared" si="7"/>
        <v>12.454559999999997</v>
      </c>
      <c r="G36" s="3">
        <v>19</v>
      </c>
      <c r="H36" s="4">
        <v>36</v>
      </c>
      <c r="I36" s="10">
        <f t="shared" si="8"/>
        <v>10.5</v>
      </c>
      <c r="J36" s="15">
        <v>7.58</v>
      </c>
      <c r="K36" s="8">
        <f t="shared" si="9"/>
        <v>7.589894400000001</v>
      </c>
      <c r="L36" s="3">
        <v>5</v>
      </c>
      <c r="M36" s="5">
        <v>7.3</v>
      </c>
      <c r="N36" s="5">
        <v>7</v>
      </c>
      <c r="O36" s="5">
        <v>7.1</v>
      </c>
      <c r="P36" s="8">
        <f t="shared" si="10"/>
        <v>21.4</v>
      </c>
    </row>
    <row r="37" spans="1:16" ht="19.5" customHeight="1">
      <c r="A37" s="3">
        <v>8</v>
      </c>
      <c r="B37" s="4" t="s">
        <v>128</v>
      </c>
      <c r="C37" s="3" t="s">
        <v>28</v>
      </c>
      <c r="D37" s="14">
        <f t="shared" si="6"/>
        <v>62.90424</v>
      </c>
      <c r="E37" s="15">
        <v>7.77</v>
      </c>
      <c r="F37" s="7">
        <f t="shared" si="7"/>
        <v>6.444878400000003</v>
      </c>
      <c r="G37" s="3">
        <v>11</v>
      </c>
      <c r="H37" s="3">
        <v>25</v>
      </c>
      <c r="I37" s="10">
        <f t="shared" si="8"/>
        <v>5</v>
      </c>
      <c r="J37" s="15">
        <v>8.39</v>
      </c>
      <c r="K37" s="8">
        <f t="shared" si="9"/>
        <v>3.359361599999998</v>
      </c>
      <c r="L37" s="3">
        <v>17</v>
      </c>
      <c r="M37" s="15">
        <v>6.3</v>
      </c>
      <c r="N37" s="15">
        <v>6.8</v>
      </c>
      <c r="O37" s="15">
        <v>7</v>
      </c>
      <c r="P37" s="8">
        <f t="shared" si="10"/>
        <v>20.1</v>
      </c>
    </row>
    <row r="38" spans="1:16" ht="19.5" customHeight="1">
      <c r="A38" s="3">
        <v>9</v>
      </c>
      <c r="B38" s="4" t="s">
        <v>158</v>
      </c>
      <c r="C38" s="3" t="s">
        <v>28</v>
      </c>
      <c r="D38" s="14">
        <f t="shared" si="6"/>
        <v>60.398489600000005</v>
      </c>
      <c r="E38" s="15">
        <v>8</v>
      </c>
      <c r="F38" s="7">
        <f t="shared" si="7"/>
        <v>5.184</v>
      </c>
      <c r="G38" s="3">
        <v>12</v>
      </c>
      <c r="H38" s="3">
        <v>34</v>
      </c>
      <c r="I38" s="10">
        <f t="shared" si="8"/>
        <v>9.5</v>
      </c>
      <c r="J38" s="15">
        <v>8.24</v>
      </c>
      <c r="K38" s="8">
        <f t="shared" si="9"/>
        <v>4.014489599999999</v>
      </c>
      <c r="L38" s="3">
        <v>15</v>
      </c>
      <c r="M38" s="15">
        <v>4.8</v>
      </c>
      <c r="N38" s="15">
        <v>5</v>
      </c>
      <c r="O38" s="15">
        <v>4.9</v>
      </c>
      <c r="P38" s="8">
        <f t="shared" si="10"/>
        <v>14.700000000000001</v>
      </c>
    </row>
    <row r="39" spans="1:16" ht="19.5" customHeight="1">
      <c r="A39" s="3">
        <v>10</v>
      </c>
      <c r="B39" s="21" t="s">
        <v>133</v>
      </c>
      <c r="C39" s="3" t="s">
        <v>29</v>
      </c>
      <c r="D39" s="14">
        <f t="shared" si="6"/>
        <v>0</v>
      </c>
      <c r="E39" s="15">
        <v>0</v>
      </c>
      <c r="F39" s="7">
        <f t="shared" si="7"/>
        <v>0</v>
      </c>
      <c r="G39" s="3">
        <v>0</v>
      </c>
      <c r="H39" s="3">
        <v>0</v>
      </c>
      <c r="I39" s="10">
        <f t="shared" si="8"/>
        <v>0</v>
      </c>
      <c r="J39" s="15">
        <v>0</v>
      </c>
      <c r="K39" s="8">
        <f>IF(J39&gt;0,72*(10-J39)*72*1.5*(10-J39)/6000,0)</f>
        <v>0</v>
      </c>
      <c r="L39" s="3">
        <v>0</v>
      </c>
      <c r="M39" s="15"/>
      <c r="N39" s="15">
        <v>0</v>
      </c>
      <c r="O39" s="15">
        <v>0</v>
      </c>
      <c r="P39" s="8">
        <f t="shared" si="10"/>
        <v>0</v>
      </c>
    </row>
    <row r="40" spans="1:16" ht="19.5" customHeight="1">
      <c r="A40" s="3">
        <v>11</v>
      </c>
      <c r="B40" s="4" t="s">
        <v>110</v>
      </c>
      <c r="C40" s="3" t="s">
        <v>30</v>
      </c>
      <c r="D40" s="14">
        <f t="shared" si="6"/>
        <v>0</v>
      </c>
      <c r="E40" s="15">
        <v>0</v>
      </c>
      <c r="F40" s="7">
        <f>IF(E40&gt;0,72*(10-E40)*72*1.5*(10-E40)/6000,0)</f>
        <v>0</v>
      </c>
      <c r="G40" s="3">
        <v>0</v>
      </c>
      <c r="H40" s="3">
        <v>0</v>
      </c>
      <c r="I40" s="10">
        <f>IF(H40&lt;15,0,(H40-15)/2)</f>
        <v>0</v>
      </c>
      <c r="J40" s="15"/>
      <c r="K40" s="8">
        <f>IF(J40&gt;0,72*(10-J40)*72*1.5*(10-J40)/6000,0)</f>
        <v>0</v>
      </c>
      <c r="L40" s="3"/>
      <c r="M40" s="15">
        <v>0</v>
      </c>
      <c r="N40" s="15">
        <v>0</v>
      </c>
      <c r="O40" s="15">
        <v>0</v>
      </c>
      <c r="P40" s="8">
        <f t="shared" si="10"/>
        <v>0</v>
      </c>
    </row>
    <row r="41" spans="1:16" ht="19.5" customHeight="1">
      <c r="A41" s="3"/>
      <c r="B41" s="4"/>
      <c r="C41" s="3"/>
      <c r="D41" s="14">
        <f t="shared" si="6"/>
        <v>0</v>
      </c>
      <c r="E41" s="15"/>
      <c r="F41" s="7">
        <f t="shared" si="7"/>
        <v>0</v>
      </c>
      <c r="G41" s="3"/>
      <c r="H41" s="4"/>
      <c r="I41" s="10">
        <f t="shared" si="8"/>
        <v>0</v>
      </c>
      <c r="J41" s="15"/>
      <c r="K41" s="8">
        <f t="shared" si="9"/>
        <v>0</v>
      </c>
      <c r="L41" s="3"/>
      <c r="M41" s="5"/>
      <c r="N41" s="5"/>
      <c r="O41" s="5"/>
      <c r="P41" s="8">
        <f t="shared" si="10"/>
        <v>0</v>
      </c>
    </row>
    <row r="42" spans="1:16" ht="19.5" customHeight="1">
      <c r="A42" s="3"/>
      <c r="B42" s="4"/>
      <c r="C42" s="3"/>
      <c r="D42" s="39"/>
      <c r="E42" s="40"/>
      <c r="F42" s="41"/>
      <c r="G42" s="25"/>
      <c r="H42" s="42"/>
      <c r="I42" s="43"/>
      <c r="J42" s="40"/>
      <c r="K42" s="40"/>
      <c r="L42" s="25"/>
      <c r="M42" s="43"/>
      <c r="N42" s="43"/>
      <c r="O42" s="43"/>
      <c r="P42" s="40"/>
    </row>
    <row r="43" spans="1:16" ht="19.5" customHeight="1">
      <c r="A43" s="3"/>
      <c r="B43" s="4"/>
      <c r="C43" s="3"/>
      <c r="D43" s="39"/>
      <c r="E43" s="40"/>
      <c r="F43" s="41"/>
      <c r="G43" s="25"/>
      <c r="H43" s="42"/>
      <c r="I43" s="43"/>
      <c r="J43" s="40"/>
      <c r="K43" s="40"/>
      <c r="L43" s="25"/>
      <c r="M43" s="43"/>
      <c r="N43" s="43"/>
      <c r="O43" s="43"/>
      <c r="P43" s="40"/>
    </row>
    <row r="44" spans="1:16" ht="19.5" customHeight="1">
      <c r="A44" s="3"/>
      <c r="B44" s="4"/>
      <c r="C44" s="3"/>
      <c r="D44" s="39"/>
      <c r="E44" s="40"/>
      <c r="F44" s="41"/>
      <c r="G44" s="25"/>
      <c r="H44" s="42"/>
      <c r="I44" s="43"/>
      <c r="J44" s="40"/>
      <c r="K44" s="40"/>
      <c r="L44" s="25"/>
      <c r="M44" s="43"/>
      <c r="N44" s="43"/>
      <c r="O44" s="43"/>
      <c r="P44" s="40"/>
    </row>
  </sheetData>
  <mergeCells count="10">
    <mergeCell ref="A1:P1"/>
    <mergeCell ref="A2:P2"/>
    <mergeCell ref="H3:I3"/>
    <mergeCell ref="J3:K3"/>
    <mergeCell ref="E3:F3"/>
    <mergeCell ref="M3:P3"/>
    <mergeCell ref="E28:F28"/>
    <mergeCell ref="H28:I28"/>
    <mergeCell ref="J28:K28"/>
    <mergeCell ref="M28:P28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3">
      <selection activeCell="B22" sqref="B22"/>
    </sheetView>
  </sheetViews>
  <sheetFormatPr defaultColWidth="11.421875" defaultRowHeight="19.5" customHeight="1"/>
  <cols>
    <col min="1" max="1" width="5.421875" style="0" customWidth="1"/>
    <col min="2" max="2" width="25.28125" style="0" customWidth="1"/>
    <col min="3" max="3" width="5.8515625" style="0" customWidth="1"/>
    <col min="4" max="4" width="6.00390625" style="0" customWidth="1"/>
    <col min="5" max="16" width="5.28125" style="0" customWidth="1"/>
  </cols>
  <sheetData>
    <row r="1" spans="1:16" ht="19.5" customHeight="1">
      <c r="A1" s="59" t="str">
        <f>Deckblatt!A1</f>
        <v>Winterpower 2006 am 11. März 2006 in Wallersdorf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9.5" customHeight="1">
      <c r="A2" s="60" t="str">
        <f>Deckblatt!A2</f>
        <v>Ergebnisliste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4" spans="2:16" ht="19.5" customHeight="1">
      <c r="B4" s="2"/>
      <c r="C4" s="1"/>
      <c r="D4" s="1"/>
      <c r="G4" s="1"/>
      <c r="L4" s="1"/>
      <c r="P4" s="1"/>
    </row>
    <row r="5" spans="1:16" ht="26.25">
      <c r="A5" s="16"/>
      <c r="B5" s="31" t="s">
        <v>54</v>
      </c>
      <c r="C5" s="16"/>
      <c r="D5" s="16"/>
      <c r="E5" s="57" t="s">
        <v>2</v>
      </c>
      <c r="F5" s="57"/>
      <c r="G5" s="19" t="s">
        <v>45</v>
      </c>
      <c r="H5" s="58" t="s">
        <v>44</v>
      </c>
      <c r="I5" s="58"/>
      <c r="J5" s="57" t="s">
        <v>7</v>
      </c>
      <c r="K5" s="57"/>
      <c r="L5" s="17" t="s">
        <v>9</v>
      </c>
      <c r="M5" s="57" t="s">
        <v>10</v>
      </c>
      <c r="N5" s="57"/>
      <c r="O5" s="57"/>
      <c r="P5" s="57"/>
    </row>
    <row r="6" spans="1:16" ht="26.25">
      <c r="A6" s="3" t="s">
        <v>0</v>
      </c>
      <c r="B6" s="4" t="s">
        <v>1</v>
      </c>
      <c r="C6" s="19" t="s">
        <v>46</v>
      </c>
      <c r="D6" s="19" t="s">
        <v>48</v>
      </c>
      <c r="E6" s="18" t="s">
        <v>3</v>
      </c>
      <c r="F6" s="18" t="s">
        <v>4</v>
      </c>
      <c r="G6" s="17" t="s">
        <v>47</v>
      </c>
      <c r="H6" s="18" t="s">
        <v>5</v>
      </c>
      <c r="I6" s="18" t="s">
        <v>6</v>
      </c>
      <c r="J6" s="18" t="s">
        <v>3</v>
      </c>
      <c r="K6" s="18" t="s">
        <v>4</v>
      </c>
      <c r="L6" s="18" t="s">
        <v>4</v>
      </c>
      <c r="M6" s="18" t="s">
        <v>11</v>
      </c>
      <c r="N6" s="18" t="s">
        <v>12</v>
      </c>
      <c r="O6" s="18" t="s">
        <v>13</v>
      </c>
      <c r="P6" s="18" t="s">
        <v>8</v>
      </c>
    </row>
    <row r="7" spans="1:16" ht="19.5" customHeight="1">
      <c r="A7" s="3">
        <v>1</v>
      </c>
      <c r="B7" s="21" t="s">
        <v>78</v>
      </c>
      <c r="C7" s="3" t="s">
        <v>69</v>
      </c>
      <c r="D7" s="13">
        <f aca="true" t="shared" si="0" ref="D7:D20">F7+G7+I7+K7+L7+P7</f>
        <v>111.7021824</v>
      </c>
      <c r="E7" s="15">
        <v>6.4</v>
      </c>
      <c r="F7" s="7">
        <f aca="true" t="shared" si="1" ref="F7:F20">IF(E7&gt;0,72*(10-E7)*72*1.5*(10-E7)/6000,0)</f>
        <v>16.796159999999997</v>
      </c>
      <c r="G7" s="3">
        <v>24</v>
      </c>
      <c r="H7" s="3">
        <v>46</v>
      </c>
      <c r="I7" s="10">
        <f aca="true" t="shared" si="2" ref="I7:I20">IF(H7&lt;15,0,(H7-15)/2)</f>
        <v>15.5</v>
      </c>
      <c r="J7" s="15">
        <v>6.62</v>
      </c>
      <c r="K7" s="8">
        <f>IF(J7&gt;0,72*(10-J7)*72*1.5*(10-J7)/6000,0)</f>
        <v>14.8060224</v>
      </c>
      <c r="L7" s="3">
        <v>21</v>
      </c>
      <c r="M7" s="15">
        <v>6</v>
      </c>
      <c r="N7" s="15">
        <v>6.8</v>
      </c>
      <c r="O7" s="15">
        <v>6.8</v>
      </c>
      <c r="P7" s="8">
        <f aca="true" t="shared" si="3" ref="P7:P20">SUM(M7:O7)</f>
        <v>19.6</v>
      </c>
    </row>
    <row r="8" spans="1:16" ht="19.5" customHeight="1">
      <c r="A8" s="3">
        <v>2</v>
      </c>
      <c r="B8" s="4" t="s">
        <v>80</v>
      </c>
      <c r="C8" s="3" t="s">
        <v>69</v>
      </c>
      <c r="D8" s="13">
        <f t="shared" si="0"/>
        <v>87.34013439999998</v>
      </c>
      <c r="E8" s="15">
        <v>6.7</v>
      </c>
      <c r="F8" s="7">
        <f t="shared" si="1"/>
        <v>14.11344</v>
      </c>
      <c r="G8" s="3">
        <v>18</v>
      </c>
      <c r="H8" s="3">
        <v>45</v>
      </c>
      <c r="I8" s="10">
        <f t="shared" si="2"/>
        <v>15</v>
      </c>
      <c r="J8" s="15">
        <v>7.42</v>
      </c>
      <c r="K8" s="8">
        <f aca="true" t="shared" si="4" ref="K8:K18">IF(J8&gt;0,72*(10-J8)*72*1.5*(10-J8)/6000,0)</f>
        <v>8.6266944</v>
      </c>
      <c r="L8" s="3">
        <v>17</v>
      </c>
      <c r="M8" s="15">
        <v>5</v>
      </c>
      <c r="N8" s="15">
        <v>5</v>
      </c>
      <c r="O8" s="15">
        <v>4.6</v>
      </c>
      <c r="P8" s="8">
        <f t="shared" si="3"/>
        <v>14.6</v>
      </c>
    </row>
    <row r="9" spans="1:16" ht="19.5" customHeight="1">
      <c r="A9" s="3">
        <v>3</v>
      </c>
      <c r="B9" s="21" t="s">
        <v>108</v>
      </c>
      <c r="C9" s="3" t="s">
        <v>30</v>
      </c>
      <c r="D9" s="13">
        <f t="shared" si="0"/>
        <v>80.79863839999999</v>
      </c>
      <c r="E9" s="15">
        <v>6.9</v>
      </c>
      <c r="F9" s="7">
        <f t="shared" si="1"/>
        <v>12.454559999999997</v>
      </c>
      <c r="G9" s="3">
        <v>12</v>
      </c>
      <c r="H9" s="3">
        <v>45</v>
      </c>
      <c r="I9" s="10">
        <f t="shared" si="2"/>
        <v>15</v>
      </c>
      <c r="J9" s="15">
        <v>7.23</v>
      </c>
      <c r="K9" s="8">
        <f t="shared" si="4"/>
        <v>9.944078399999997</v>
      </c>
      <c r="L9" s="3">
        <v>17</v>
      </c>
      <c r="M9" s="15">
        <v>4.8</v>
      </c>
      <c r="N9" s="15">
        <v>4.6</v>
      </c>
      <c r="O9" s="15">
        <v>5</v>
      </c>
      <c r="P9" s="8">
        <f t="shared" si="3"/>
        <v>14.399999999999999</v>
      </c>
    </row>
    <row r="10" spans="1:16" ht="19.5" customHeight="1">
      <c r="A10" s="3">
        <v>4</v>
      </c>
      <c r="B10" s="21" t="s">
        <v>79</v>
      </c>
      <c r="C10" s="3" t="s">
        <v>69</v>
      </c>
      <c r="D10" s="13">
        <f t="shared" si="0"/>
        <v>76.7936144</v>
      </c>
      <c r="E10" s="15">
        <v>6.9</v>
      </c>
      <c r="F10" s="7">
        <f t="shared" si="1"/>
        <v>12.454559999999997</v>
      </c>
      <c r="G10" s="3">
        <v>18</v>
      </c>
      <c r="H10" s="3">
        <v>39</v>
      </c>
      <c r="I10" s="10">
        <f t="shared" si="2"/>
        <v>12</v>
      </c>
      <c r="J10" s="15">
        <v>7.33</v>
      </c>
      <c r="K10" s="8">
        <f t="shared" si="4"/>
        <v>9.2390544</v>
      </c>
      <c r="L10" s="3">
        <v>10</v>
      </c>
      <c r="M10" s="15">
        <v>5</v>
      </c>
      <c r="N10" s="15">
        <v>5</v>
      </c>
      <c r="O10" s="15">
        <v>5.1</v>
      </c>
      <c r="P10" s="8">
        <f t="shared" si="3"/>
        <v>15.1</v>
      </c>
    </row>
    <row r="11" spans="1:16" ht="19.5" customHeight="1">
      <c r="A11" s="3">
        <v>5</v>
      </c>
      <c r="B11" s="4" t="s">
        <v>23</v>
      </c>
      <c r="C11" s="25" t="s">
        <v>19</v>
      </c>
      <c r="D11" s="13">
        <f>F11+G11+I11+K11+L11+P11</f>
        <v>75.49065759999999</v>
      </c>
      <c r="E11" s="15">
        <v>6.2</v>
      </c>
      <c r="F11" s="7">
        <f>IF(E11&gt;0,72*(10-E11)*72*1.5*(10-E11)/6000,0)</f>
        <v>18.714239999999997</v>
      </c>
      <c r="G11" s="3">
        <v>17</v>
      </c>
      <c r="H11" s="3">
        <v>38</v>
      </c>
      <c r="I11" s="10">
        <f>IF(H11&lt;15,0,(H11-15)/2)</f>
        <v>11.5</v>
      </c>
      <c r="J11" s="15">
        <v>8.41</v>
      </c>
      <c r="K11" s="8">
        <f>IF(J11&gt;0,72*(10-J11)*72*1.5*(10-J11)/6000,0)</f>
        <v>3.2764175999999994</v>
      </c>
      <c r="L11" s="3">
        <v>10</v>
      </c>
      <c r="M11" s="15">
        <v>6.1</v>
      </c>
      <c r="N11" s="15">
        <v>4</v>
      </c>
      <c r="O11" s="15">
        <v>4.9</v>
      </c>
      <c r="P11" s="8">
        <f>SUM(M11:O11)</f>
        <v>15</v>
      </c>
    </row>
    <row r="12" spans="1:16" ht="19.5" customHeight="1">
      <c r="A12" s="3">
        <v>6</v>
      </c>
      <c r="B12" s="4" t="s">
        <v>109</v>
      </c>
      <c r="C12" s="3" t="s">
        <v>30</v>
      </c>
      <c r="D12" s="13">
        <f t="shared" si="0"/>
        <v>72.2993296</v>
      </c>
      <c r="E12" s="15">
        <v>7</v>
      </c>
      <c r="F12" s="7">
        <f t="shared" si="1"/>
        <v>11.664</v>
      </c>
      <c r="G12" s="3">
        <v>16</v>
      </c>
      <c r="H12" s="3">
        <v>36</v>
      </c>
      <c r="I12" s="10">
        <f t="shared" si="2"/>
        <v>10.5</v>
      </c>
      <c r="J12" s="15">
        <v>7.51</v>
      </c>
      <c r="K12" s="8">
        <f t="shared" si="4"/>
        <v>8.0353296</v>
      </c>
      <c r="L12" s="3">
        <v>14</v>
      </c>
      <c r="M12" s="15">
        <v>4.3</v>
      </c>
      <c r="N12" s="15">
        <v>4</v>
      </c>
      <c r="O12" s="15">
        <v>3.8</v>
      </c>
      <c r="P12" s="8">
        <f t="shared" si="3"/>
        <v>12.100000000000001</v>
      </c>
    </row>
    <row r="13" spans="1:16" ht="19.5" customHeight="1">
      <c r="A13" s="3">
        <v>7</v>
      </c>
      <c r="B13" s="4" t="s">
        <v>131</v>
      </c>
      <c r="C13" s="3" t="s">
        <v>29</v>
      </c>
      <c r="D13" s="13">
        <f t="shared" si="0"/>
        <v>68.67841440000001</v>
      </c>
      <c r="E13" s="15">
        <v>7</v>
      </c>
      <c r="F13" s="7">
        <f t="shared" si="1"/>
        <v>11.664</v>
      </c>
      <c r="G13" s="3">
        <v>13</v>
      </c>
      <c r="H13" s="3">
        <v>43</v>
      </c>
      <c r="I13" s="10">
        <f>IF(H13&lt;15,0,(H13-15)/2)</f>
        <v>14</v>
      </c>
      <c r="J13" s="15">
        <v>8.33</v>
      </c>
      <c r="K13" s="8">
        <f t="shared" si="4"/>
        <v>3.6144144</v>
      </c>
      <c r="L13" s="3">
        <v>15</v>
      </c>
      <c r="M13" s="15">
        <v>5.8</v>
      </c>
      <c r="N13" s="15">
        <v>0</v>
      </c>
      <c r="O13" s="15">
        <v>5.6</v>
      </c>
      <c r="P13" s="8">
        <f t="shared" si="3"/>
        <v>11.399999999999999</v>
      </c>
    </row>
    <row r="14" spans="1:16" ht="19.5" customHeight="1">
      <c r="A14" s="3">
        <v>8</v>
      </c>
      <c r="B14" s="4" t="s">
        <v>160</v>
      </c>
      <c r="C14" s="3" t="s">
        <v>28</v>
      </c>
      <c r="D14" s="13">
        <f t="shared" si="0"/>
        <v>63.834086400000004</v>
      </c>
      <c r="E14" s="15">
        <v>7.5</v>
      </c>
      <c r="F14" s="7">
        <f t="shared" si="1"/>
        <v>8.1</v>
      </c>
      <c r="G14" s="3">
        <v>15</v>
      </c>
      <c r="H14" s="3">
        <v>33</v>
      </c>
      <c r="I14" s="10">
        <f t="shared" si="2"/>
        <v>9</v>
      </c>
      <c r="J14" s="15">
        <v>8.28</v>
      </c>
      <c r="K14" s="8">
        <f t="shared" si="4"/>
        <v>3.8340864000000026</v>
      </c>
      <c r="L14" s="3">
        <v>12</v>
      </c>
      <c r="M14" s="15">
        <v>5.7</v>
      </c>
      <c r="N14" s="15">
        <v>4.9</v>
      </c>
      <c r="O14" s="15">
        <v>5.3</v>
      </c>
      <c r="P14" s="8">
        <f t="shared" si="3"/>
        <v>15.900000000000002</v>
      </c>
    </row>
    <row r="15" spans="1:16" ht="19.5" customHeight="1">
      <c r="A15" s="3">
        <v>9</v>
      </c>
      <c r="B15" s="4" t="s">
        <v>64</v>
      </c>
      <c r="C15" s="3" t="s">
        <v>25</v>
      </c>
      <c r="D15" s="13">
        <f t="shared" si="0"/>
        <v>63.4211984</v>
      </c>
      <c r="E15" s="15">
        <v>7.4</v>
      </c>
      <c r="F15" s="7">
        <f>IF(E15&gt;0,72*(10-E15)*72*1.5*(10-E15)/6000,0)</f>
        <v>8.760959999999997</v>
      </c>
      <c r="G15" s="3">
        <v>12</v>
      </c>
      <c r="H15" s="3">
        <v>28</v>
      </c>
      <c r="I15" s="10">
        <f>IF(H15&lt;15,0,(H15-15)/2)</f>
        <v>6.5</v>
      </c>
      <c r="J15" s="15">
        <v>8.23</v>
      </c>
      <c r="K15" s="8">
        <f t="shared" si="4"/>
        <v>4.0602383999999985</v>
      </c>
      <c r="L15" s="3">
        <v>14</v>
      </c>
      <c r="M15" s="15">
        <v>5.8</v>
      </c>
      <c r="N15" s="15">
        <v>6</v>
      </c>
      <c r="O15" s="15">
        <v>6.3</v>
      </c>
      <c r="P15" s="8">
        <f t="shared" si="3"/>
        <v>18.1</v>
      </c>
    </row>
    <row r="16" spans="1:16" ht="19.5" customHeight="1">
      <c r="A16" s="3">
        <v>10</v>
      </c>
      <c r="B16" s="21" t="s">
        <v>107</v>
      </c>
      <c r="C16" s="3" t="s">
        <v>30</v>
      </c>
      <c r="D16" s="13">
        <f t="shared" si="0"/>
        <v>62.4220176</v>
      </c>
      <c r="E16" s="15">
        <v>7.4</v>
      </c>
      <c r="F16" s="7">
        <f t="shared" si="1"/>
        <v>8.760959999999997</v>
      </c>
      <c r="G16" s="3">
        <v>15</v>
      </c>
      <c r="H16" s="3">
        <v>33</v>
      </c>
      <c r="I16" s="10">
        <f t="shared" si="2"/>
        <v>9</v>
      </c>
      <c r="J16" s="15">
        <v>7.91</v>
      </c>
      <c r="K16" s="8">
        <f>IF(J16&gt;0,72*(10-J16)*72*1.5*(10-J16)/6000,0)</f>
        <v>5.6610576</v>
      </c>
      <c r="L16" s="3">
        <v>10</v>
      </c>
      <c r="M16" s="15">
        <v>5</v>
      </c>
      <c r="N16" s="15">
        <v>5.2</v>
      </c>
      <c r="O16" s="15">
        <v>3.8</v>
      </c>
      <c r="P16" s="8">
        <f t="shared" si="3"/>
        <v>14</v>
      </c>
    </row>
    <row r="17" spans="1:16" ht="19.5" customHeight="1">
      <c r="A17" s="3">
        <v>11</v>
      </c>
      <c r="B17" s="4" t="s">
        <v>161</v>
      </c>
      <c r="C17" s="3" t="s">
        <v>29</v>
      </c>
      <c r="D17" s="13">
        <f t="shared" si="0"/>
        <v>61.7442816</v>
      </c>
      <c r="E17" s="15">
        <v>7.2</v>
      </c>
      <c r="F17" s="7">
        <f t="shared" si="1"/>
        <v>10.160639999999999</v>
      </c>
      <c r="G17" s="3">
        <v>17</v>
      </c>
      <c r="H17" s="3">
        <v>29</v>
      </c>
      <c r="I17" s="10">
        <f t="shared" si="2"/>
        <v>7</v>
      </c>
      <c r="J17" s="15">
        <v>8.14</v>
      </c>
      <c r="K17" s="8">
        <f>IF(J17&gt;0,72*(10-J17)*72*1.5*(10-J17)/6000,0)</f>
        <v>4.483641599999998</v>
      </c>
      <c r="L17" s="3">
        <v>5</v>
      </c>
      <c r="M17" s="15">
        <v>6</v>
      </c>
      <c r="N17" s="15">
        <v>6</v>
      </c>
      <c r="O17" s="15">
        <v>6.1</v>
      </c>
      <c r="P17" s="8">
        <f t="shared" si="3"/>
        <v>18.1</v>
      </c>
    </row>
    <row r="18" spans="1:16" ht="19.5" customHeight="1">
      <c r="A18" s="3">
        <v>12</v>
      </c>
      <c r="B18" s="4" t="s">
        <v>24</v>
      </c>
      <c r="C18" s="25" t="s">
        <v>19</v>
      </c>
      <c r="D18" s="13">
        <f>F18+G18+I18+K18+L18+P18</f>
        <v>58.6152016</v>
      </c>
      <c r="E18" s="15">
        <v>7.7</v>
      </c>
      <c r="F18" s="7">
        <f>IF(E18&gt;0,72*(10-E18)*72*1.5*(10-E18)/6000,0)</f>
        <v>6.855839999999999</v>
      </c>
      <c r="G18" s="3">
        <v>13</v>
      </c>
      <c r="H18" s="3">
        <v>27</v>
      </c>
      <c r="I18" s="10">
        <f>IF(H18&lt;15,0,(H18-15)/2)</f>
        <v>6</v>
      </c>
      <c r="J18" s="15">
        <v>8.39</v>
      </c>
      <c r="K18" s="8">
        <f t="shared" si="4"/>
        <v>3.359361599999998</v>
      </c>
      <c r="L18" s="3">
        <v>17</v>
      </c>
      <c r="M18" s="15">
        <v>4.3</v>
      </c>
      <c r="N18" s="15">
        <v>4</v>
      </c>
      <c r="O18" s="15">
        <v>4.1</v>
      </c>
      <c r="P18" s="8">
        <f>SUM(M18:O18)</f>
        <v>12.4</v>
      </c>
    </row>
    <row r="19" spans="1:16" ht="19.5" customHeight="1">
      <c r="A19" s="3">
        <v>13</v>
      </c>
      <c r="B19" s="4" t="s">
        <v>62</v>
      </c>
      <c r="C19" s="3" t="s">
        <v>19</v>
      </c>
      <c r="D19" s="13">
        <f t="shared" si="0"/>
        <v>33.668198399999994</v>
      </c>
      <c r="E19" s="15">
        <v>8.4</v>
      </c>
      <c r="F19" s="7">
        <f>IF(E19&gt;0,72*(10-E19)*72*1.5*(10-E19)/6000,0)</f>
        <v>3.3177599999999985</v>
      </c>
      <c r="G19" s="3">
        <v>4</v>
      </c>
      <c r="H19" s="3">
        <v>18</v>
      </c>
      <c r="I19" s="10">
        <f>IF(H19&lt;15,0,(H19-15)/2)</f>
        <v>1.5</v>
      </c>
      <c r="J19" s="15">
        <v>9.48</v>
      </c>
      <c r="K19" s="8">
        <f>IF(J19&gt;0,72*(10-J19)*72*1.5*(10-J19)/6000,0)</f>
        <v>0.3504383999999994</v>
      </c>
      <c r="L19" s="3">
        <v>17</v>
      </c>
      <c r="M19" s="15">
        <v>2.4</v>
      </c>
      <c r="N19" s="15">
        <v>2.8</v>
      </c>
      <c r="O19" s="15">
        <v>2.3</v>
      </c>
      <c r="P19" s="8">
        <f t="shared" si="3"/>
        <v>7.499999999999999</v>
      </c>
    </row>
    <row r="20" spans="1:16" ht="19.5" customHeight="1">
      <c r="A20" s="3">
        <v>14</v>
      </c>
      <c r="B20" s="4" t="s">
        <v>106</v>
      </c>
      <c r="C20" s="3" t="s">
        <v>30</v>
      </c>
      <c r="D20" s="13">
        <f t="shared" si="0"/>
        <v>0</v>
      </c>
      <c r="E20" s="15">
        <v>0</v>
      </c>
      <c r="F20" s="7">
        <f t="shared" si="1"/>
        <v>0</v>
      </c>
      <c r="G20" s="3">
        <v>0</v>
      </c>
      <c r="H20" s="3">
        <v>0</v>
      </c>
      <c r="I20" s="10">
        <f t="shared" si="2"/>
        <v>0</v>
      </c>
      <c r="J20" s="15">
        <v>0</v>
      </c>
      <c r="K20" s="8">
        <f>IF(J20&gt;0,72*(10-J20)*72*1.5*(10-J20)/6000,0)</f>
        <v>0</v>
      </c>
      <c r="L20" s="3">
        <v>0</v>
      </c>
      <c r="M20" s="15">
        <v>0</v>
      </c>
      <c r="N20" s="15">
        <v>0</v>
      </c>
      <c r="O20" s="15">
        <v>0</v>
      </c>
      <c r="P20" s="8">
        <f t="shared" si="3"/>
        <v>0</v>
      </c>
    </row>
    <row r="21" spans="1:16" ht="19.5" customHeight="1">
      <c r="A21" s="3" t="s">
        <v>14</v>
      </c>
      <c r="B21" s="4" t="s">
        <v>14</v>
      </c>
      <c r="C21" s="3" t="s">
        <v>14</v>
      </c>
      <c r="D21" s="39"/>
      <c r="E21" s="40"/>
      <c r="F21" s="41"/>
      <c r="G21" s="25"/>
      <c r="H21" s="25"/>
      <c r="I21" s="43"/>
      <c r="J21" s="25"/>
      <c r="K21" s="40"/>
      <c r="L21" s="25"/>
      <c r="M21" s="40"/>
      <c r="N21" s="40"/>
      <c r="O21" s="40"/>
      <c r="P21" s="40"/>
    </row>
    <row r="22" spans="1:16" ht="19.5" customHeight="1">
      <c r="A22" s="3"/>
      <c r="B22" s="4"/>
      <c r="C22" s="3"/>
      <c r="D22" s="39"/>
      <c r="E22" s="40"/>
      <c r="F22" s="41"/>
      <c r="G22" s="25"/>
      <c r="H22" s="25"/>
      <c r="I22" s="43"/>
      <c r="J22" s="25"/>
      <c r="K22" s="40"/>
      <c r="L22" s="25"/>
      <c r="M22" s="40"/>
      <c r="N22" s="40"/>
      <c r="O22" s="40"/>
      <c r="P22" s="40"/>
    </row>
    <row r="23" spans="1:16" ht="19.5" customHeight="1">
      <c r="A23" s="3" t="s">
        <v>14</v>
      </c>
      <c r="B23" s="4" t="s">
        <v>14</v>
      </c>
      <c r="C23" s="3" t="s">
        <v>14</v>
      </c>
      <c r="D23" s="39"/>
      <c r="E23" s="40"/>
      <c r="F23" s="41"/>
      <c r="G23" s="25"/>
      <c r="H23" s="42"/>
      <c r="I23" s="43"/>
      <c r="J23" s="25"/>
      <c r="K23" s="40"/>
      <c r="L23" s="25"/>
      <c r="M23" s="43"/>
      <c r="N23" s="43"/>
      <c r="O23" s="43"/>
      <c r="P23" s="40"/>
    </row>
    <row r="24" ht="19.5" customHeight="1">
      <c r="B24" s="2"/>
    </row>
    <row r="25" spans="1:16" ht="26.25">
      <c r="A25" s="16"/>
      <c r="B25" s="32" t="s">
        <v>53</v>
      </c>
      <c r="C25" s="16"/>
      <c r="D25" s="16"/>
      <c r="E25" s="57" t="s">
        <v>2</v>
      </c>
      <c r="F25" s="57"/>
      <c r="G25" s="19" t="s">
        <v>45</v>
      </c>
      <c r="H25" s="58" t="s">
        <v>44</v>
      </c>
      <c r="I25" s="58"/>
      <c r="J25" s="57" t="s">
        <v>7</v>
      </c>
      <c r="K25" s="57"/>
      <c r="L25" s="17" t="s">
        <v>9</v>
      </c>
      <c r="M25" s="57" t="s">
        <v>10</v>
      </c>
      <c r="N25" s="57"/>
      <c r="O25" s="57"/>
      <c r="P25" s="57"/>
    </row>
    <row r="26" spans="1:16" ht="26.25">
      <c r="A26" s="3" t="s">
        <v>0</v>
      </c>
      <c r="B26" s="4" t="s">
        <v>1</v>
      </c>
      <c r="C26" s="19" t="s">
        <v>46</v>
      </c>
      <c r="D26" s="19" t="s">
        <v>48</v>
      </c>
      <c r="E26" s="18" t="s">
        <v>3</v>
      </c>
      <c r="F26" s="18" t="s">
        <v>4</v>
      </c>
      <c r="G26" s="17" t="s">
        <v>47</v>
      </c>
      <c r="H26" s="18" t="s">
        <v>5</v>
      </c>
      <c r="I26" s="18" t="s">
        <v>6</v>
      </c>
      <c r="J26" s="18" t="s">
        <v>3</v>
      </c>
      <c r="K26" s="18" t="s">
        <v>4</v>
      </c>
      <c r="L26" s="18" t="s">
        <v>4</v>
      </c>
      <c r="M26" s="18" t="s">
        <v>11</v>
      </c>
      <c r="N26" s="18" t="s">
        <v>12</v>
      </c>
      <c r="O26" s="18" t="s">
        <v>13</v>
      </c>
      <c r="P26" s="18" t="s">
        <v>8</v>
      </c>
    </row>
    <row r="27" spans="1:16" ht="19.5" customHeight="1">
      <c r="A27" s="3">
        <v>1</v>
      </c>
      <c r="B27" s="4" t="s">
        <v>162</v>
      </c>
      <c r="C27" s="3" t="s">
        <v>16</v>
      </c>
      <c r="D27" s="13">
        <f aca="true" t="shared" si="5" ref="D27:D37">F27+G27+I27+K27+L27+P27</f>
        <v>87.45082239999999</v>
      </c>
      <c r="E27" s="15">
        <v>6.9</v>
      </c>
      <c r="F27" s="7">
        <f aca="true" t="shared" si="6" ref="F27:F37">IF(E27&gt;0,72*(10-E27)*72*1.5*(10-E27)/6000,0)</f>
        <v>12.454559999999997</v>
      </c>
      <c r="G27" s="3">
        <v>18</v>
      </c>
      <c r="H27" s="3">
        <v>37</v>
      </c>
      <c r="I27" s="10">
        <f aca="true" t="shared" si="7" ref="I27:I37">IF(H27&lt;15,0,(H27-15)/2)</f>
        <v>11</v>
      </c>
      <c r="J27" s="15">
        <v>7.38</v>
      </c>
      <c r="K27" s="8">
        <f aca="true" t="shared" si="8" ref="K27:K37">IF(J27&gt;0,72*(10-J27)*72*1.5*(10-J27)/6000,0)</f>
        <v>8.896262400000001</v>
      </c>
      <c r="L27" s="3">
        <v>19</v>
      </c>
      <c r="M27" s="15">
        <v>6.5</v>
      </c>
      <c r="N27" s="15">
        <v>6.3</v>
      </c>
      <c r="O27" s="15">
        <v>5.3</v>
      </c>
      <c r="P27" s="8">
        <f aca="true" t="shared" si="9" ref="P27:P37">SUM(M27:O27)</f>
        <v>18.1</v>
      </c>
    </row>
    <row r="28" spans="1:16" ht="19.5" customHeight="1">
      <c r="A28" s="3">
        <v>2</v>
      </c>
      <c r="B28" s="21" t="s">
        <v>82</v>
      </c>
      <c r="C28" s="3" t="s">
        <v>69</v>
      </c>
      <c r="D28" s="13">
        <f t="shared" si="5"/>
        <v>84.3313936</v>
      </c>
      <c r="E28" s="15">
        <v>6.7</v>
      </c>
      <c r="F28" s="7">
        <f t="shared" si="6"/>
        <v>14.11344</v>
      </c>
      <c r="G28" s="3">
        <v>20</v>
      </c>
      <c r="H28" s="3">
        <v>40</v>
      </c>
      <c r="I28" s="10">
        <f t="shared" si="7"/>
        <v>12.5</v>
      </c>
      <c r="J28" s="15">
        <v>7.29</v>
      </c>
      <c r="K28" s="8">
        <f t="shared" si="8"/>
        <v>9.5179536</v>
      </c>
      <c r="L28" s="3">
        <v>12</v>
      </c>
      <c r="M28" s="15">
        <v>5.9</v>
      </c>
      <c r="N28" s="15">
        <v>5</v>
      </c>
      <c r="O28" s="15">
        <v>5.3</v>
      </c>
      <c r="P28" s="8">
        <f t="shared" si="9"/>
        <v>16.2</v>
      </c>
    </row>
    <row r="29" spans="1:16" ht="19.5" customHeight="1">
      <c r="A29" s="3">
        <v>3</v>
      </c>
      <c r="B29" s="4" t="s">
        <v>63</v>
      </c>
      <c r="C29" s="3" t="s">
        <v>19</v>
      </c>
      <c r="D29" s="13">
        <f t="shared" si="5"/>
        <v>78.9075776</v>
      </c>
      <c r="E29" s="15">
        <v>6.9</v>
      </c>
      <c r="F29" s="7">
        <f t="shared" si="6"/>
        <v>12.454559999999997</v>
      </c>
      <c r="G29" s="3">
        <v>15</v>
      </c>
      <c r="H29" s="3">
        <v>37</v>
      </c>
      <c r="I29" s="10">
        <f>IF(H29&lt;15,0,(H29-15)/2)</f>
        <v>11</v>
      </c>
      <c r="J29" s="15">
        <v>7.16</v>
      </c>
      <c r="K29" s="8">
        <f>IF(J29&gt;0,72*(10-J29)*72*1.5*(10-J29)/6000,0)</f>
        <v>10.453017599999999</v>
      </c>
      <c r="L29" s="3">
        <v>15</v>
      </c>
      <c r="M29" s="15">
        <v>5.5</v>
      </c>
      <c r="N29" s="15">
        <v>4</v>
      </c>
      <c r="O29" s="15">
        <v>5.5</v>
      </c>
      <c r="P29" s="8">
        <f t="shared" si="9"/>
        <v>15</v>
      </c>
    </row>
    <row r="30" spans="1:16" ht="19.5" customHeight="1">
      <c r="A30" s="3">
        <v>4</v>
      </c>
      <c r="B30" s="21" t="s">
        <v>104</v>
      </c>
      <c r="C30" s="3" t="s">
        <v>30</v>
      </c>
      <c r="D30" s="13">
        <f>F30+G30+I30+K30+L30+P30</f>
        <v>72.0747136</v>
      </c>
      <c r="E30" s="15">
        <v>6.7</v>
      </c>
      <c r="F30" s="7">
        <f t="shared" si="6"/>
        <v>14.11344</v>
      </c>
      <c r="G30" s="3">
        <v>12</v>
      </c>
      <c r="H30" s="3">
        <v>27</v>
      </c>
      <c r="I30" s="10">
        <f t="shared" si="7"/>
        <v>6</v>
      </c>
      <c r="J30" s="15">
        <v>7.46</v>
      </c>
      <c r="K30" s="8">
        <f t="shared" si="8"/>
        <v>8.3612736</v>
      </c>
      <c r="L30" s="3">
        <v>19</v>
      </c>
      <c r="M30" s="15">
        <v>4</v>
      </c>
      <c r="N30" s="15">
        <v>3.8</v>
      </c>
      <c r="O30" s="15">
        <v>4.8</v>
      </c>
      <c r="P30" s="8">
        <f>SUM(M30:O30)</f>
        <v>12.6</v>
      </c>
    </row>
    <row r="31" spans="1:16" ht="19.5" customHeight="1">
      <c r="A31" s="3">
        <v>5</v>
      </c>
      <c r="B31" s="4" t="s">
        <v>164</v>
      </c>
      <c r="C31" s="3" t="s">
        <v>28</v>
      </c>
      <c r="D31" s="13">
        <f t="shared" si="5"/>
        <v>70.0690496</v>
      </c>
      <c r="E31" s="15">
        <v>6.9</v>
      </c>
      <c r="F31" s="7">
        <f>IF(E31&gt;0,72*(10-E31)*72*1.5*(10-E31)/6000,0)</f>
        <v>12.454559999999997</v>
      </c>
      <c r="G31" s="3">
        <v>14</v>
      </c>
      <c r="H31" s="3">
        <v>36</v>
      </c>
      <c r="I31" s="10">
        <f>IF(H31&lt;15,0,(H31-15)/2)</f>
        <v>10.5</v>
      </c>
      <c r="J31" s="15">
        <v>8.24</v>
      </c>
      <c r="K31" s="8">
        <f>IF(J31&gt;0,72*(10-J31)*72*1.5*(10-J31)/6000,0)</f>
        <v>4.014489599999999</v>
      </c>
      <c r="L31" s="3">
        <v>17</v>
      </c>
      <c r="M31" s="5">
        <v>3.8</v>
      </c>
      <c r="N31" s="5">
        <v>4.1</v>
      </c>
      <c r="O31" s="5">
        <v>4.2</v>
      </c>
      <c r="P31" s="8">
        <f t="shared" si="9"/>
        <v>12.1</v>
      </c>
    </row>
    <row r="32" spans="1:16" ht="19.5" customHeight="1">
      <c r="A32" s="3">
        <v>6</v>
      </c>
      <c r="B32" s="4" t="s">
        <v>83</v>
      </c>
      <c r="C32" s="3" t="s">
        <v>69</v>
      </c>
      <c r="D32" s="13">
        <f t="shared" si="5"/>
        <v>64.8312784</v>
      </c>
      <c r="E32" s="15">
        <v>6.8</v>
      </c>
      <c r="F32" s="7">
        <f t="shared" si="6"/>
        <v>13.27104</v>
      </c>
      <c r="G32" s="3">
        <v>13</v>
      </c>
      <c r="H32" s="3">
        <v>37</v>
      </c>
      <c r="I32" s="10">
        <f t="shared" si="7"/>
        <v>11</v>
      </c>
      <c r="J32" s="15">
        <v>8.23</v>
      </c>
      <c r="K32" s="8">
        <f t="shared" si="8"/>
        <v>4.0602383999999985</v>
      </c>
      <c r="L32" s="3">
        <v>12</v>
      </c>
      <c r="M32" s="15">
        <v>3.5</v>
      </c>
      <c r="N32" s="15">
        <v>4</v>
      </c>
      <c r="O32" s="15">
        <v>4</v>
      </c>
      <c r="P32" s="8">
        <f t="shared" si="9"/>
        <v>11.5</v>
      </c>
    </row>
    <row r="33" spans="1:16" ht="19.5" customHeight="1">
      <c r="A33" s="3">
        <v>7</v>
      </c>
      <c r="B33" s="4" t="s">
        <v>81</v>
      </c>
      <c r="C33" s="3" t="s">
        <v>69</v>
      </c>
      <c r="D33" s="13">
        <f t="shared" si="5"/>
        <v>61.067302399999996</v>
      </c>
      <c r="E33" s="15">
        <v>6.8</v>
      </c>
      <c r="F33" s="7">
        <f t="shared" si="6"/>
        <v>13.27104</v>
      </c>
      <c r="G33" s="3">
        <v>14</v>
      </c>
      <c r="H33" s="3">
        <v>25</v>
      </c>
      <c r="I33" s="10">
        <f t="shared" si="7"/>
        <v>5</v>
      </c>
      <c r="J33" s="15">
        <v>7.38</v>
      </c>
      <c r="K33" s="8">
        <f t="shared" si="8"/>
        <v>8.896262400000001</v>
      </c>
      <c r="L33" s="3">
        <v>10</v>
      </c>
      <c r="M33" s="15">
        <v>4.9</v>
      </c>
      <c r="N33" s="15">
        <v>5</v>
      </c>
      <c r="O33" s="15">
        <v>0</v>
      </c>
      <c r="P33" s="8">
        <f t="shared" si="9"/>
        <v>9.9</v>
      </c>
    </row>
    <row r="34" spans="1:16" ht="19.5" customHeight="1">
      <c r="A34" s="3">
        <v>8</v>
      </c>
      <c r="B34" s="4" t="s">
        <v>163</v>
      </c>
      <c r="C34" s="3" t="s">
        <v>30</v>
      </c>
      <c r="D34" s="13">
        <f t="shared" si="5"/>
        <v>38.418273600000006</v>
      </c>
      <c r="E34" s="15">
        <v>7.6</v>
      </c>
      <c r="F34" s="7">
        <f t="shared" si="6"/>
        <v>7.464960000000001</v>
      </c>
      <c r="G34" s="3">
        <v>9</v>
      </c>
      <c r="H34" s="3">
        <v>19</v>
      </c>
      <c r="I34" s="10">
        <f t="shared" si="7"/>
        <v>2</v>
      </c>
      <c r="J34" s="15">
        <v>9.29</v>
      </c>
      <c r="K34" s="8">
        <f t="shared" si="8"/>
        <v>0.6533136000000015</v>
      </c>
      <c r="L34" s="3">
        <v>10</v>
      </c>
      <c r="M34" s="15">
        <v>3</v>
      </c>
      <c r="N34" s="15">
        <v>3</v>
      </c>
      <c r="O34" s="15">
        <v>3.3</v>
      </c>
      <c r="P34" s="8">
        <f t="shared" si="9"/>
        <v>9.3</v>
      </c>
    </row>
    <row r="35" spans="1:16" ht="19.5" customHeight="1">
      <c r="A35" s="3">
        <v>9</v>
      </c>
      <c r="B35" s="4" t="s">
        <v>126</v>
      </c>
      <c r="C35" s="3" t="s">
        <v>28</v>
      </c>
      <c r="D35" s="13">
        <f t="shared" si="5"/>
        <v>20.0771536</v>
      </c>
      <c r="E35" s="15">
        <v>8.9</v>
      </c>
      <c r="F35" s="7">
        <f t="shared" si="6"/>
        <v>1.5681599999999989</v>
      </c>
      <c r="G35" s="3">
        <v>4</v>
      </c>
      <c r="H35" s="3">
        <v>26</v>
      </c>
      <c r="I35" s="10">
        <f t="shared" si="7"/>
        <v>5.5</v>
      </c>
      <c r="J35" s="15">
        <v>10.29</v>
      </c>
      <c r="K35" s="8">
        <f t="shared" si="8"/>
        <v>0.10899359999999937</v>
      </c>
      <c r="L35" s="3">
        <v>0</v>
      </c>
      <c r="M35" s="15">
        <v>2.6</v>
      </c>
      <c r="N35" s="15">
        <v>3.4</v>
      </c>
      <c r="O35" s="15">
        <v>2.9</v>
      </c>
      <c r="P35" s="8">
        <f t="shared" si="9"/>
        <v>8.9</v>
      </c>
    </row>
    <row r="36" spans="1:16" ht="19.5" customHeight="1">
      <c r="A36" s="3">
        <v>10</v>
      </c>
      <c r="B36" s="21" t="s">
        <v>105</v>
      </c>
      <c r="C36" s="3" t="s">
        <v>30</v>
      </c>
      <c r="D36" s="13">
        <f t="shared" si="5"/>
        <v>0</v>
      </c>
      <c r="E36" s="15">
        <v>0</v>
      </c>
      <c r="F36" s="7">
        <f t="shared" si="6"/>
        <v>0</v>
      </c>
      <c r="G36" s="3">
        <v>0</v>
      </c>
      <c r="H36" s="3">
        <v>0</v>
      </c>
      <c r="I36" s="10">
        <f t="shared" si="7"/>
        <v>0</v>
      </c>
      <c r="J36" s="15">
        <v>0</v>
      </c>
      <c r="K36" s="8">
        <f t="shared" si="8"/>
        <v>0</v>
      </c>
      <c r="L36" s="3">
        <v>0</v>
      </c>
      <c r="M36" s="15">
        <v>0</v>
      </c>
      <c r="N36" s="15">
        <v>0</v>
      </c>
      <c r="O36" s="15">
        <v>0</v>
      </c>
      <c r="P36" s="8">
        <f>SUM(M36:O36)</f>
        <v>0</v>
      </c>
    </row>
    <row r="37" spans="1:16" ht="19.5" customHeight="1">
      <c r="A37" s="3"/>
      <c r="B37" s="4"/>
      <c r="C37" s="3"/>
      <c r="D37" s="13">
        <f t="shared" si="5"/>
        <v>0</v>
      </c>
      <c r="E37" s="15"/>
      <c r="F37" s="7">
        <f t="shared" si="6"/>
        <v>0</v>
      </c>
      <c r="G37" s="3"/>
      <c r="H37" s="4"/>
      <c r="I37" s="10">
        <f t="shared" si="7"/>
        <v>0</v>
      </c>
      <c r="J37" s="15"/>
      <c r="K37" s="8">
        <f t="shared" si="8"/>
        <v>0</v>
      </c>
      <c r="L37" s="3"/>
      <c r="M37" s="5"/>
      <c r="N37" s="5"/>
      <c r="O37" s="5"/>
      <c r="P37" s="8">
        <f t="shared" si="9"/>
        <v>0</v>
      </c>
    </row>
  </sheetData>
  <mergeCells count="10">
    <mergeCell ref="A1:P1"/>
    <mergeCell ref="A2:P2"/>
    <mergeCell ref="E5:F5"/>
    <mergeCell ref="H5:I5"/>
    <mergeCell ref="J5:K5"/>
    <mergeCell ref="M5:P5"/>
    <mergeCell ref="E25:F25"/>
    <mergeCell ref="H25:I25"/>
    <mergeCell ref="J25:K25"/>
    <mergeCell ref="M25:P2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26">
      <selection activeCell="E40" sqref="E40"/>
    </sheetView>
  </sheetViews>
  <sheetFormatPr defaultColWidth="11.421875" defaultRowHeight="19.5" customHeight="1"/>
  <cols>
    <col min="1" max="1" width="6.28125" style="0" customWidth="1"/>
    <col min="2" max="2" width="23.7109375" style="0" customWidth="1"/>
    <col min="3" max="3" width="5.7109375" style="0" customWidth="1"/>
    <col min="4" max="4" width="6.7109375" style="0" customWidth="1"/>
    <col min="5" max="16" width="5.28125" style="0" customWidth="1"/>
  </cols>
  <sheetData>
    <row r="1" spans="1:16" ht="19.5" customHeight="1">
      <c r="A1" s="59" t="str">
        <f>Deckblatt!A1</f>
        <v>Winterpower 2006 am 11. März 2006 in Wallersdorf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9.5" customHeight="1">
      <c r="A2" s="60" t="str">
        <f>Deckblatt!A2</f>
        <v>Ergebnisliste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4" spans="2:16" ht="19.5" customHeight="1">
      <c r="B4" s="2"/>
      <c r="C4" s="1"/>
      <c r="D4" s="1"/>
      <c r="G4" s="1"/>
      <c r="L4" s="1"/>
      <c r="P4" s="1"/>
    </row>
    <row r="5" spans="1:16" ht="26.25">
      <c r="A5" s="16"/>
      <c r="B5" s="31" t="s">
        <v>56</v>
      </c>
      <c r="C5" s="16"/>
      <c r="D5" s="16"/>
      <c r="E5" s="57" t="s">
        <v>2</v>
      </c>
      <c r="F5" s="57"/>
      <c r="G5" s="19" t="s">
        <v>45</v>
      </c>
      <c r="H5" s="58" t="s">
        <v>44</v>
      </c>
      <c r="I5" s="58"/>
      <c r="J5" s="57" t="s">
        <v>7</v>
      </c>
      <c r="K5" s="57"/>
      <c r="L5" s="17" t="s">
        <v>9</v>
      </c>
      <c r="M5" s="57" t="s">
        <v>10</v>
      </c>
      <c r="N5" s="57"/>
      <c r="O5" s="57"/>
      <c r="P5" s="57"/>
    </row>
    <row r="6" spans="1:16" ht="26.25">
      <c r="A6" s="3" t="s">
        <v>0</v>
      </c>
      <c r="B6" s="4" t="s">
        <v>1</v>
      </c>
      <c r="C6" s="19" t="s">
        <v>46</v>
      </c>
      <c r="D6" s="19" t="s">
        <v>48</v>
      </c>
      <c r="E6" s="18" t="s">
        <v>3</v>
      </c>
      <c r="F6" s="18" t="s">
        <v>4</v>
      </c>
      <c r="G6" s="17" t="s">
        <v>47</v>
      </c>
      <c r="H6" s="18" t="s">
        <v>5</v>
      </c>
      <c r="I6" s="18" t="s">
        <v>6</v>
      </c>
      <c r="J6" s="18" t="s">
        <v>3</v>
      </c>
      <c r="K6" s="18" t="s">
        <v>4</v>
      </c>
      <c r="L6" s="18" t="s">
        <v>4</v>
      </c>
      <c r="M6" s="18" t="s">
        <v>11</v>
      </c>
      <c r="N6" s="18" t="s">
        <v>12</v>
      </c>
      <c r="O6" s="18" t="s">
        <v>13</v>
      </c>
      <c r="P6" s="18" t="s">
        <v>8</v>
      </c>
    </row>
    <row r="7" spans="1:16" ht="19.5" customHeight="1">
      <c r="A7" s="3">
        <v>1</v>
      </c>
      <c r="B7" s="4" t="s">
        <v>65</v>
      </c>
      <c r="C7" s="3" t="s">
        <v>16</v>
      </c>
      <c r="D7" s="12">
        <f aca="true" t="shared" si="0" ref="D7:D15">F7+G7+I7+K7+L7+P7</f>
        <v>102.23908</v>
      </c>
      <c r="E7" s="3">
        <v>6.7</v>
      </c>
      <c r="F7" s="7">
        <f>IF(E7&gt;0,72*(10-E7)*72*1.5*(10-E7)/6000,0)</f>
        <v>14.11344</v>
      </c>
      <c r="G7" s="3">
        <v>12</v>
      </c>
      <c r="H7" s="3">
        <v>41</v>
      </c>
      <c r="I7" s="10">
        <f>IF(H7&lt;15,0,(H7-15)/2)</f>
        <v>13</v>
      </c>
      <c r="J7" s="3">
        <v>6.55</v>
      </c>
      <c r="K7" s="8">
        <f>IF(J7&gt;0,72*(10-J7)*72*1.5*(10-J7)/6000,0)</f>
        <v>15.42564</v>
      </c>
      <c r="L7" s="3">
        <v>17</v>
      </c>
      <c r="M7" s="5">
        <v>10.4</v>
      </c>
      <c r="N7" s="5">
        <v>9.5</v>
      </c>
      <c r="O7" s="5">
        <v>10.8</v>
      </c>
      <c r="P7" s="8">
        <f aca="true" t="shared" si="1" ref="P7:P15">SUM(M7:O7)</f>
        <v>30.7</v>
      </c>
    </row>
    <row r="8" spans="1:16" ht="19.5" customHeight="1">
      <c r="A8" s="3">
        <v>2</v>
      </c>
      <c r="B8" s="4" t="s">
        <v>167</v>
      </c>
      <c r="C8" s="3" t="s">
        <v>29</v>
      </c>
      <c r="D8" s="12">
        <f t="shared" si="0"/>
        <v>102.1794624</v>
      </c>
      <c r="E8" s="3">
        <v>6.4</v>
      </c>
      <c r="F8" s="7">
        <f aca="true" t="shared" si="2" ref="F8:F15">IF(E8&gt;0,72*(10-E8)*72*1.5*(10-E8)/6000,0)</f>
        <v>16.796159999999997</v>
      </c>
      <c r="G8" s="3">
        <v>15</v>
      </c>
      <c r="H8" s="4">
        <v>47</v>
      </c>
      <c r="I8" s="10">
        <f aca="true" t="shared" si="3" ref="I8:I15">IF(H8&lt;15,0,(H8-15)/2)</f>
        <v>16</v>
      </c>
      <c r="J8" s="3">
        <v>6.38</v>
      </c>
      <c r="K8" s="8">
        <f aca="true" t="shared" si="4" ref="K8:K15">IF(J8&gt;0,72*(10-J8)*72*1.5*(10-J8)/6000,0)</f>
        <v>16.9833024</v>
      </c>
      <c r="L8" s="3">
        <v>14</v>
      </c>
      <c r="M8" s="5">
        <v>7.9</v>
      </c>
      <c r="N8" s="5">
        <v>7.8</v>
      </c>
      <c r="O8" s="5">
        <v>7.7</v>
      </c>
      <c r="P8" s="8">
        <f t="shared" si="1"/>
        <v>23.4</v>
      </c>
    </row>
    <row r="9" spans="1:16" ht="19.5" customHeight="1">
      <c r="A9" s="3">
        <v>3</v>
      </c>
      <c r="B9" s="4" t="s">
        <v>165</v>
      </c>
      <c r="C9" s="3" t="s">
        <v>16</v>
      </c>
      <c r="D9" s="12">
        <f t="shared" si="0"/>
        <v>100.40645760000001</v>
      </c>
      <c r="E9" s="3">
        <v>6.4</v>
      </c>
      <c r="F9" s="7">
        <f t="shared" si="2"/>
        <v>16.796159999999997</v>
      </c>
      <c r="G9" s="3">
        <v>12</v>
      </c>
      <c r="H9" s="3">
        <v>47</v>
      </c>
      <c r="I9" s="10">
        <f t="shared" si="3"/>
        <v>16</v>
      </c>
      <c r="J9" s="3">
        <v>6.16</v>
      </c>
      <c r="K9" s="8">
        <f t="shared" si="4"/>
        <v>19.110297600000003</v>
      </c>
      <c r="L9" s="3">
        <v>14</v>
      </c>
      <c r="M9" s="5">
        <v>6.9</v>
      </c>
      <c r="N9" s="5">
        <v>7.5</v>
      </c>
      <c r="O9" s="5">
        <v>8.1</v>
      </c>
      <c r="P9" s="8">
        <f t="shared" si="1"/>
        <v>22.5</v>
      </c>
    </row>
    <row r="10" spans="1:16" ht="19.5" customHeight="1">
      <c r="A10" s="3">
        <v>4</v>
      </c>
      <c r="B10" s="4" t="s">
        <v>99</v>
      </c>
      <c r="C10" s="3" t="s">
        <v>29</v>
      </c>
      <c r="D10" s="12">
        <f t="shared" si="0"/>
        <v>100.0434704</v>
      </c>
      <c r="E10" s="3">
        <v>6.4</v>
      </c>
      <c r="F10" s="7">
        <f t="shared" si="2"/>
        <v>16.796159999999997</v>
      </c>
      <c r="G10" s="3">
        <v>16</v>
      </c>
      <c r="H10" s="3">
        <v>48</v>
      </c>
      <c r="I10" s="10">
        <f t="shared" si="3"/>
        <v>16.5</v>
      </c>
      <c r="J10" s="3">
        <v>6.57</v>
      </c>
      <c r="K10" s="8">
        <f t="shared" si="4"/>
        <v>15.2473104</v>
      </c>
      <c r="L10" s="3">
        <v>17</v>
      </c>
      <c r="M10" s="5">
        <v>6.8</v>
      </c>
      <c r="N10" s="5">
        <v>4.7</v>
      </c>
      <c r="O10" s="5">
        <v>7</v>
      </c>
      <c r="P10" s="8">
        <f t="shared" si="1"/>
        <v>18.5</v>
      </c>
    </row>
    <row r="11" spans="1:16" ht="19.5" customHeight="1">
      <c r="A11" s="3">
        <v>5</v>
      </c>
      <c r="B11" s="4" t="s">
        <v>124</v>
      </c>
      <c r="C11" s="3" t="s">
        <v>30</v>
      </c>
      <c r="D11" s="12">
        <f t="shared" si="0"/>
        <v>96.40732159999999</v>
      </c>
      <c r="E11" s="3">
        <v>6.5</v>
      </c>
      <c r="F11" s="7">
        <f t="shared" si="2"/>
        <v>15.876</v>
      </c>
      <c r="G11" s="3">
        <v>14</v>
      </c>
      <c r="H11" s="3">
        <v>41</v>
      </c>
      <c r="I11" s="10">
        <f t="shared" si="3"/>
        <v>13</v>
      </c>
      <c r="J11" s="3">
        <v>6.64</v>
      </c>
      <c r="K11" s="8">
        <f t="shared" si="4"/>
        <v>14.6313216</v>
      </c>
      <c r="L11" s="3">
        <v>19</v>
      </c>
      <c r="M11" s="5">
        <v>6.8</v>
      </c>
      <c r="N11" s="5">
        <v>6.7</v>
      </c>
      <c r="O11" s="5">
        <v>6.4</v>
      </c>
      <c r="P11" s="8">
        <f t="shared" si="1"/>
        <v>19.9</v>
      </c>
    </row>
    <row r="12" spans="1:16" ht="19.5" customHeight="1">
      <c r="A12" s="3">
        <v>6</v>
      </c>
      <c r="B12" s="4" t="s">
        <v>98</v>
      </c>
      <c r="C12" s="3" t="s">
        <v>29</v>
      </c>
      <c r="D12" s="12">
        <f t="shared" si="0"/>
        <v>94.6086144</v>
      </c>
      <c r="E12" s="3">
        <v>6.2</v>
      </c>
      <c r="F12" s="7">
        <f>IF(E12&gt;0,72*(10-E12)*72*1.5*(10-E12)/6000,0)</f>
        <v>18.714239999999997</v>
      </c>
      <c r="G12" s="3">
        <v>13</v>
      </c>
      <c r="H12" s="3">
        <v>53</v>
      </c>
      <c r="I12" s="10">
        <f t="shared" si="3"/>
        <v>19</v>
      </c>
      <c r="J12" s="3">
        <v>6.92</v>
      </c>
      <c r="K12" s="8">
        <f>IF(J12&gt;0,72*(10-J12)*72*1.5*(10-J12)/6000,0)</f>
        <v>12.294374399999999</v>
      </c>
      <c r="L12" s="3">
        <v>10</v>
      </c>
      <c r="M12" s="5">
        <v>6.8</v>
      </c>
      <c r="N12" s="5">
        <v>6.9</v>
      </c>
      <c r="O12" s="5">
        <v>7.9</v>
      </c>
      <c r="P12" s="8">
        <f t="shared" si="1"/>
        <v>21.6</v>
      </c>
    </row>
    <row r="13" spans="1:16" ht="19.5" customHeight="1">
      <c r="A13" s="3">
        <v>7</v>
      </c>
      <c r="B13" s="4" t="s">
        <v>166</v>
      </c>
      <c r="C13" s="3" t="s">
        <v>30</v>
      </c>
      <c r="D13" s="12">
        <f t="shared" si="0"/>
        <v>91.7944144</v>
      </c>
      <c r="E13" s="3">
        <v>6.8</v>
      </c>
      <c r="F13" s="7">
        <f t="shared" si="2"/>
        <v>13.27104</v>
      </c>
      <c r="G13" s="3">
        <v>13</v>
      </c>
      <c r="H13" s="4">
        <v>43</v>
      </c>
      <c r="I13" s="10">
        <f t="shared" si="3"/>
        <v>14</v>
      </c>
      <c r="J13" s="3">
        <v>6.83</v>
      </c>
      <c r="K13" s="8">
        <f t="shared" si="4"/>
        <v>13.023374399999998</v>
      </c>
      <c r="L13" s="3">
        <v>15</v>
      </c>
      <c r="M13" s="5">
        <v>8.1</v>
      </c>
      <c r="N13" s="5">
        <v>7.9</v>
      </c>
      <c r="O13" s="5">
        <v>7.5</v>
      </c>
      <c r="P13" s="8">
        <f t="shared" si="1"/>
        <v>23.5</v>
      </c>
    </row>
    <row r="14" spans="1:16" ht="19.5" customHeight="1">
      <c r="A14" s="3">
        <v>8</v>
      </c>
      <c r="B14" s="4" t="s">
        <v>100</v>
      </c>
      <c r="C14" s="3" t="s">
        <v>29</v>
      </c>
      <c r="D14" s="12">
        <f>F14+G14+I14+K14+L14+P14</f>
        <v>90.3168016</v>
      </c>
      <c r="E14" s="3">
        <v>6.6</v>
      </c>
      <c r="F14" s="7">
        <f t="shared" si="2"/>
        <v>14.981760000000001</v>
      </c>
      <c r="G14" s="3">
        <v>12</v>
      </c>
      <c r="H14" s="3">
        <v>46</v>
      </c>
      <c r="I14" s="10">
        <f t="shared" si="3"/>
        <v>15.5</v>
      </c>
      <c r="J14" s="3">
        <v>6.89</v>
      </c>
      <c r="K14" s="8">
        <f t="shared" si="4"/>
        <v>12.535041600000001</v>
      </c>
      <c r="L14" s="3">
        <v>10</v>
      </c>
      <c r="M14" s="5">
        <v>8.5</v>
      </c>
      <c r="N14" s="5">
        <v>8.9</v>
      </c>
      <c r="O14" s="5">
        <v>7.9</v>
      </c>
      <c r="P14" s="8">
        <f>SUM(M14:O14)</f>
        <v>25.299999999999997</v>
      </c>
    </row>
    <row r="15" spans="1:16" ht="19.5" customHeight="1">
      <c r="A15" s="3"/>
      <c r="B15" s="4"/>
      <c r="C15" s="3"/>
      <c r="D15" s="12">
        <f t="shared" si="0"/>
        <v>0</v>
      </c>
      <c r="E15" s="3"/>
      <c r="F15" s="7">
        <f t="shared" si="2"/>
        <v>0</v>
      </c>
      <c r="G15" s="3"/>
      <c r="H15" s="4"/>
      <c r="I15" s="10">
        <f t="shared" si="3"/>
        <v>0</v>
      </c>
      <c r="J15" s="3"/>
      <c r="K15" s="8">
        <f t="shared" si="4"/>
        <v>0</v>
      </c>
      <c r="L15" s="3"/>
      <c r="M15" s="5"/>
      <c r="N15" s="5"/>
      <c r="O15" s="5"/>
      <c r="P15" s="8">
        <f t="shared" si="1"/>
        <v>0</v>
      </c>
    </row>
    <row r="16" spans="1:16" ht="19.5" customHeight="1">
      <c r="A16" s="3"/>
      <c r="B16" s="4"/>
      <c r="C16" s="3"/>
      <c r="D16" s="39"/>
      <c r="E16" s="25"/>
      <c r="F16" s="41"/>
      <c r="G16" s="25"/>
      <c r="H16" s="42"/>
      <c r="I16" s="43"/>
      <c r="J16" s="40"/>
      <c r="K16" s="40"/>
      <c r="L16" s="25"/>
      <c r="M16" s="43"/>
      <c r="N16" s="43"/>
      <c r="O16" s="43"/>
      <c r="P16" s="40"/>
    </row>
    <row r="17" spans="1:16" ht="19.5" customHeight="1">
      <c r="A17" s="3"/>
      <c r="B17" s="4"/>
      <c r="C17" s="3"/>
      <c r="D17" s="39"/>
      <c r="E17" s="25"/>
      <c r="F17" s="41"/>
      <c r="G17" s="25"/>
      <c r="H17" s="42"/>
      <c r="I17" s="43"/>
      <c r="J17" s="25"/>
      <c r="K17" s="40"/>
      <c r="L17" s="25"/>
      <c r="M17" s="43"/>
      <c r="N17" s="43"/>
      <c r="O17" s="43"/>
      <c r="P17" s="40"/>
    </row>
    <row r="18" spans="1:16" ht="19.5" customHeight="1">
      <c r="A18" s="3"/>
      <c r="B18" s="4"/>
      <c r="C18" s="3"/>
      <c r="D18" s="39"/>
      <c r="E18" s="25"/>
      <c r="F18" s="41"/>
      <c r="G18" s="25"/>
      <c r="H18" s="42"/>
      <c r="I18" s="43"/>
      <c r="J18" s="25"/>
      <c r="K18" s="40"/>
      <c r="L18" s="25"/>
      <c r="M18" s="43"/>
      <c r="N18" s="43"/>
      <c r="O18" s="43"/>
      <c r="P18" s="40"/>
    </row>
    <row r="19" spans="1:16" ht="19.5" customHeight="1">
      <c r="A19" s="3"/>
      <c r="B19" s="4"/>
      <c r="C19" s="3"/>
      <c r="D19" s="39"/>
      <c r="E19" s="25"/>
      <c r="F19" s="41"/>
      <c r="G19" s="25"/>
      <c r="H19" s="42"/>
      <c r="I19" s="43"/>
      <c r="J19" s="25"/>
      <c r="K19" s="40"/>
      <c r="L19" s="25"/>
      <c r="M19" s="43"/>
      <c r="N19" s="43"/>
      <c r="O19" s="43"/>
      <c r="P19" s="40"/>
    </row>
    <row r="20" spans="1:16" ht="19.5" customHeight="1">
      <c r="A20" s="3"/>
      <c r="B20" s="4"/>
      <c r="C20" s="3"/>
      <c r="D20" s="39"/>
      <c r="E20" s="25"/>
      <c r="F20" s="41"/>
      <c r="G20" s="25"/>
      <c r="H20" s="42"/>
      <c r="I20" s="43"/>
      <c r="J20" s="25"/>
      <c r="K20" s="40"/>
      <c r="L20" s="25"/>
      <c r="M20" s="43"/>
      <c r="N20" s="43"/>
      <c r="O20" s="43"/>
      <c r="P20" s="40"/>
    </row>
    <row r="24" ht="19.5" customHeight="1">
      <c r="B24" s="2"/>
    </row>
    <row r="25" spans="1:16" ht="26.25">
      <c r="A25" s="16"/>
      <c r="B25" s="32" t="s">
        <v>55</v>
      </c>
      <c r="C25" s="16"/>
      <c r="D25" s="16"/>
      <c r="E25" s="57" t="s">
        <v>2</v>
      </c>
      <c r="F25" s="57"/>
      <c r="G25" s="19" t="s">
        <v>45</v>
      </c>
      <c r="H25" s="58" t="s">
        <v>44</v>
      </c>
      <c r="I25" s="58"/>
      <c r="J25" s="57" t="s">
        <v>7</v>
      </c>
      <c r="K25" s="57"/>
      <c r="L25" s="17" t="s">
        <v>9</v>
      </c>
      <c r="M25" s="57" t="s">
        <v>10</v>
      </c>
      <c r="N25" s="57"/>
      <c r="O25" s="57"/>
      <c r="P25" s="57"/>
    </row>
    <row r="26" spans="1:16" ht="26.25">
      <c r="A26" s="3" t="s">
        <v>0</v>
      </c>
      <c r="B26" s="4" t="s">
        <v>1</v>
      </c>
      <c r="C26" s="19" t="s">
        <v>46</v>
      </c>
      <c r="D26" s="19" t="s">
        <v>48</v>
      </c>
      <c r="E26" s="18" t="s">
        <v>3</v>
      </c>
      <c r="F26" s="18" t="s">
        <v>4</v>
      </c>
      <c r="G26" s="17" t="s">
        <v>47</v>
      </c>
      <c r="H26" s="18" t="s">
        <v>5</v>
      </c>
      <c r="I26" s="18" t="s">
        <v>6</v>
      </c>
      <c r="J26" s="18" t="s">
        <v>3</v>
      </c>
      <c r="K26" s="18" t="s">
        <v>4</v>
      </c>
      <c r="L26" s="18" t="s">
        <v>4</v>
      </c>
      <c r="M26" s="18" t="s">
        <v>11</v>
      </c>
      <c r="N26" s="18" t="s">
        <v>12</v>
      </c>
      <c r="O26" s="18" t="s">
        <v>13</v>
      </c>
      <c r="P26" s="18" t="s">
        <v>8</v>
      </c>
    </row>
    <row r="27" spans="1:16" ht="19.5" customHeight="1">
      <c r="A27" s="3">
        <v>1</v>
      </c>
      <c r="B27" s="4" t="s">
        <v>168</v>
      </c>
      <c r="C27" s="3" t="s">
        <v>69</v>
      </c>
      <c r="D27" s="12">
        <f aca="true" t="shared" si="5" ref="D27:D37">F27+G27+I27+K27+L27+P27</f>
        <v>117.02432000000002</v>
      </c>
      <c r="E27" s="3">
        <v>6.1</v>
      </c>
      <c r="F27" s="7">
        <f aca="true" t="shared" si="6" ref="F27:F37">IF(E27&gt;0,72*(10-E27)*72*1.5*(10-E27)/6000,0)</f>
        <v>19.712160000000004</v>
      </c>
      <c r="G27" s="3">
        <v>18</v>
      </c>
      <c r="H27" s="3">
        <v>50</v>
      </c>
      <c r="I27" s="10">
        <f aca="true" t="shared" si="7" ref="I27:I37">IF(H27&lt;15,0,(H27-15)/2)</f>
        <v>17.5</v>
      </c>
      <c r="J27" s="3">
        <v>6.1</v>
      </c>
      <c r="K27" s="8">
        <f aca="true" t="shared" si="8" ref="K27:K37">IF(J27&gt;0,72*(10-J27)*72*1.5*(10-J27)/6000,0)</f>
        <v>19.712160000000004</v>
      </c>
      <c r="L27" s="3">
        <v>17</v>
      </c>
      <c r="M27" s="15">
        <v>7.9</v>
      </c>
      <c r="N27" s="3">
        <v>8.3</v>
      </c>
      <c r="O27" s="3">
        <v>8.9</v>
      </c>
      <c r="P27" s="8">
        <f aca="true" t="shared" si="9" ref="P27:P37">SUM(M27:O27)</f>
        <v>25.1</v>
      </c>
    </row>
    <row r="28" spans="1:16" ht="19.5" customHeight="1">
      <c r="A28" s="3">
        <v>2</v>
      </c>
      <c r="B28" s="4" t="s">
        <v>170</v>
      </c>
      <c r="C28" s="3" t="s">
        <v>69</v>
      </c>
      <c r="D28" s="12">
        <f>F28+G28+I28+K28+L28+P28</f>
        <v>115.64850560000002</v>
      </c>
      <c r="E28" s="3">
        <v>6.1</v>
      </c>
      <c r="F28" s="7">
        <f t="shared" si="6"/>
        <v>19.712160000000004</v>
      </c>
      <c r="G28" s="3">
        <v>16</v>
      </c>
      <c r="H28" s="3">
        <v>53</v>
      </c>
      <c r="I28" s="10">
        <f t="shared" si="7"/>
        <v>19</v>
      </c>
      <c r="J28" s="3">
        <v>6.56</v>
      </c>
      <c r="K28" s="8">
        <f t="shared" si="8"/>
        <v>15.336345600000003</v>
      </c>
      <c r="L28" s="3">
        <v>17</v>
      </c>
      <c r="M28" s="15">
        <v>9.2</v>
      </c>
      <c r="N28" s="3">
        <v>9.4</v>
      </c>
      <c r="O28" s="3">
        <v>10</v>
      </c>
      <c r="P28" s="8">
        <f>SUM(M28:O28)</f>
        <v>28.6</v>
      </c>
    </row>
    <row r="29" spans="1:16" ht="19.5" customHeight="1">
      <c r="A29" s="3">
        <v>3</v>
      </c>
      <c r="B29" s="4" t="s">
        <v>130</v>
      </c>
      <c r="C29" s="3" t="s">
        <v>28</v>
      </c>
      <c r="D29" s="12">
        <f t="shared" si="5"/>
        <v>113.8195024</v>
      </c>
      <c r="E29" s="3">
        <v>6.3</v>
      </c>
      <c r="F29" s="7">
        <f t="shared" si="6"/>
        <v>17.742240000000002</v>
      </c>
      <c r="G29" s="3">
        <v>15</v>
      </c>
      <c r="H29" s="3">
        <v>44</v>
      </c>
      <c r="I29" s="10">
        <f t="shared" si="7"/>
        <v>14.5</v>
      </c>
      <c r="J29" s="3">
        <v>6.37</v>
      </c>
      <c r="K29" s="8">
        <f t="shared" si="8"/>
        <v>17.077262400000002</v>
      </c>
      <c r="L29" s="3">
        <v>19</v>
      </c>
      <c r="M29" s="15">
        <v>10.4</v>
      </c>
      <c r="N29" s="3">
        <v>9.7</v>
      </c>
      <c r="O29" s="3">
        <v>10.4</v>
      </c>
      <c r="P29" s="8">
        <f t="shared" si="9"/>
        <v>30.5</v>
      </c>
    </row>
    <row r="30" spans="1:16" ht="19.5" customHeight="1">
      <c r="A30" s="3">
        <v>4</v>
      </c>
      <c r="B30" s="4" t="s">
        <v>18</v>
      </c>
      <c r="C30" s="3" t="s">
        <v>19</v>
      </c>
      <c r="D30" s="12">
        <f t="shared" si="5"/>
        <v>112.25085440000001</v>
      </c>
      <c r="E30" s="3">
        <v>6</v>
      </c>
      <c r="F30" s="7">
        <f t="shared" si="6"/>
        <v>20.736</v>
      </c>
      <c r="G30" s="3">
        <v>17</v>
      </c>
      <c r="H30" s="3">
        <v>46</v>
      </c>
      <c r="I30" s="10">
        <f>IF(H30&lt;15,0,(H30-15)/2)</f>
        <v>15.5</v>
      </c>
      <c r="J30" s="3">
        <v>6.08</v>
      </c>
      <c r="K30" s="8">
        <f>IF(J30&gt;0,72*(10-J30)*72*1.5*(10-J30)/6000,0)</f>
        <v>19.9148544</v>
      </c>
      <c r="L30" s="3">
        <v>12</v>
      </c>
      <c r="M30" s="15">
        <v>8.9</v>
      </c>
      <c r="N30" s="3">
        <v>9.3</v>
      </c>
      <c r="O30" s="3">
        <v>8.9</v>
      </c>
      <c r="P30" s="8">
        <f t="shared" si="9"/>
        <v>27.1</v>
      </c>
    </row>
    <row r="31" spans="1:16" ht="19.5" customHeight="1">
      <c r="A31" s="3">
        <v>5</v>
      </c>
      <c r="B31" s="21" t="s">
        <v>84</v>
      </c>
      <c r="C31" s="3" t="s">
        <v>69</v>
      </c>
      <c r="D31" s="12">
        <f t="shared" si="5"/>
        <v>97.6120336</v>
      </c>
      <c r="E31" s="3">
        <v>6.4</v>
      </c>
      <c r="F31" s="7">
        <f t="shared" si="6"/>
        <v>16.796159999999997</v>
      </c>
      <c r="G31" s="3">
        <v>14</v>
      </c>
      <c r="H31" s="3">
        <v>41</v>
      </c>
      <c r="I31" s="10">
        <f t="shared" si="7"/>
        <v>13</v>
      </c>
      <c r="J31" s="3">
        <v>6.21</v>
      </c>
      <c r="K31" s="8">
        <f t="shared" si="8"/>
        <v>18.6158736</v>
      </c>
      <c r="L31" s="3">
        <v>15</v>
      </c>
      <c r="M31" s="15">
        <v>5.3</v>
      </c>
      <c r="N31" s="3">
        <v>7</v>
      </c>
      <c r="O31" s="3">
        <v>7.9</v>
      </c>
      <c r="P31" s="8">
        <f t="shared" si="9"/>
        <v>20.200000000000003</v>
      </c>
    </row>
    <row r="32" spans="1:16" ht="19.5" customHeight="1">
      <c r="A32" s="3">
        <v>6</v>
      </c>
      <c r="B32" s="4" t="s">
        <v>85</v>
      </c>
      <c r="C32" s="3" t="s">
        <v>69</v>
      </c>
      <c r="D32" s="12">
        <f t="shared" si="5"/>
        <v>96.23716</v>
      </c>
      <c r="E32" s="3">
        <v>6.1</v>
      </c>
      <c r="F32" s="7">
        <f t="shared" si="6"/>
        <v>19.712160000000004</v>
      </c>
      <c r="G32" s="3">
        <v>18</v>
      </c>
      <c r="H32" s="3">
        <v>46</v>
      </c>
      <c r="I32" s="10">
        <f t="shared" si="7"/>
        <v>15.5</v>
      </c>
      <c r="J32" s="3">
        <v>6.25</v>
      </c>
      <c r="K32" s="8">
        <f t="shared" si="8"/>
        <v>18.225</v>
      </c>
      <c r="L32" s="3">
        <v>0</v>
      </c>
      <c r="M32" s="15">
        <v>8.8</v>
      </c>
      <c r="N32" s="3">
        <v>8.3</v>
      </c>
      <c r="O32" s="3">
        <v>7.7</v>
      </c>
      <c r="P32" s="8">
        <f t="shared" si="9"/>
        <v>24.8</v>
      </c>
    </row>
    <row r="33" spans="1:16" ht="19.5" customHeight="1">
      <c r="A33" s="3">
        <v>7</v>
      </c>
      <c r="B33" s="4" t="s">
        <v>134</v>
      </c>
      <c r="C33" s="3" t="s">
        <v>30</v>
      </c>
      <c r="D33" s="12">
        <f t="shared" si="5"/>
        <v>94.49148159999999</v>
      </c>
      <c r="E33" s="3">
        <v>6.7</v>
      </c>
      <c r="F33" s="7">
        <f>IF(E33&gt;0,72*(10-E33)*72*1.5*(10-E33)/6000,0)</f>
        <v>14.11344</v>
      </c>
      <c r="G33" s="3">
        <v>15</v>
      </c>
      <c r="H33" s="3">
        <v>41</v>
      </c>
      <c r="I33" s="10">
        <f>IF(H33&lt;15,0,(H33-15)/2)</f>
        <v>13</v>
      </c>
      <c r="J33" s="3">
        <v>6.86</v>
      </c>
      <c r="K33" s="8">
        <f>IF(J33&gt;0,72*(10-J33)*72*1.5*(10-J33)/6000,0)</f>
        <v>12.7780416</v>
      </c>
      <c r="L33" s="3">
        <v>21</v>
      </c>
      <c r="M33" s="15">
        <v>6.3</v>
      </c>
      <c r="N33" s="3">
        <v>7</v>
      </c>
      <c r="O33" s="3">
        <v>5.3</v>
      </c>
      <c r="P33" s="8">
        <f t="shared" si="9"/>
        <v>18.6</v>
      </c>
    </row>
    <row r="34" spans="1:16" ht="19.5" customHeight="1">
      <c r="A34" s="3">
        <v>8</v>
      </c>
      <c r="B34" s="4" t="s">
        <v>171</v>
      </c>
      <c r="C34" s="3" t="s">
        <v>29</v>
      </c>
      <c r="D34" s="12">
        <f t="shared" si="5"/>
        <v>83.0528</v>
      </c>
      <c r="E34" s="3">
        <v>6.6</v>
      </c>
      <c r="F34" s="7">
        <f t="shared" si="6"/>
        <v>14.981760000000001</v>
      </c>
      <c r="G34" s="3">
        <v>10</v>
      </c>
      <c r="H34" s="3">
        <v>44</v>
      </c>
      <c r="I34" s="10">
        <f t="shared" si="7"/>
        <v>14.5</v>
      </c>
      <c r="J34" s="3">
        <v>6.8</v>
      </c>
      <c r="K34" s="8">
        <f t="shared" si="8"/>
        <v>13.27104</v>
      </c>
      <c r="L34" s="3">
        <v>12</v>
      </c>
      <c r="M34" s="15">
        <v>6.7</v>
      </c>
      <c r="N34" s="3">
        <v>5.6</v>
      </c>
      <c r="O34" s="3">
        <v>6</v>
      </c>
      <c r="P34" s="8">
        <f t="shared" si="9"/>
        <v>18.3</v>
      </c>
    </row>
    <row r="35" spans="1:16" ht="19.5" customHeight="1">
      <c r="A35" s="3">
        <v>9</v>
      </c>
      <c r="B35" s="4" t="s">
        <v>101</v>
      </c>
      <c r="C35" s="3" t="s">
        <v>29</v>
      </c>
      <c r="D35" s="12">
        <f t="shared" si="5"/>
        <v>81.71668</v>
      </c>
      <c r="E35" s="3">
        <v>7.2</v>
      </c>
      <c r="F35" s="7">
        <f t="shared" si="6"/>
        <v>10.160639999999999</v>
      </c>
      <c r="G35" s="3">
        <v>11</v>
      </c>
      <c r="H35" s="3">
        <v>46</v>
      </c>
      <c r="I35" s="10">
        <f t="shared" si="7"/>
        <v>15.5</v>
      </c>
      <c r="J35" s="3">
        <v>6.95</v>
      </c>
      <c r="K35" s="8">
        <f t="shared" si="8"/>
        <v>12.056039999999998</v>
      </c>
      <c r="L35" s="3">
        <v>17</v>
      </c>
      <c r="M35" s="15">
        <v>4.6</v>
      </c>
      <c r="N35" s="3">
        <v>5.7</v>
      </c>
      <c r="O35" s="3">
        <v>5.7</v>
      </c>
      <c r="P35" s="8">
        <f t="shared" si="9"/>
        <v>16</v>
      </c>
    </row>
    <row r="36" spans="1:16" ht="19.5" customHeight="1">
      <c r="A36" s="3">
        <v>10</v>
      </c>
      <c r="B36" s="21" t="s">
        <v>169</v>
      </c>
      <c r="C36" s="3" t="s">
        <v>30</v>
      </c>
      <c r="D36" s="12">
        <f t="shared" si="5"/>
        <v>0</v>
      </c>
      <c r="E36" s="3">
        <v>0</v>
      </c>
      <c r="F36" s="7">
        <f t="shared" si="6"/>
        <v>0</v>
      </c>
      <c r="G36" s="3">
        <v>0</v>
      </c>
      <c r="H36" s="3">
        <v>0</v>
      </c>
      <c r="I36" s="10">
        <f t="shared" si="7"/>
        <v>0</v>
      </c>
      <c r="J36" s="3">
        <v>0</v>
      </c>
      <c r="K36" s="8">
        <f t="shared" si="8"/>
        <v>0</v>
      </c>
      <c r="L36" s="3">
        <v>0</v>
      </c>
      <c r="M36" s="15">
        <v>0</v>
      </c>
      <c r="N36" s="3">
        <v>0</v>
      </c>
      <c r="O36" s="3">
        <v>0</v>
      </c>
      <c r="P36" s="8">
        <f t="shared" si="9"/>
        <v>0</v>
      </c>
    </row>
    <row r="37" spans="1:16" ht="19.5" customHeight="1">
      <c r="A37" s="3" t="s">
        <v>14</v>
      </c>
      <c r="B37" s="4" t="s">
        <v>14</v>
      </c>
      <c r="C37" s="3" t="s">
        <v>14</v>
      </c>
      <c r="D37" s="12">
        <f t="shared" si="5"/>
        <v>0</v>
      </c>
      <c r="E37" s="3">
        <v>0</v>
      </c>
      <c r="F37" s="7">
        <f t="shared" si="6"/>
        <v>0</v>
      </c>
      <c r="G37" s="3">
        <v>0</v>
      </c>
      <c r="H37" s="3">
        <v>0</v>
      </c>
      <c r="I37" s="10">
        <f t="shared" si="7"/>
        <v>0</v>
      </c>
      <c r="J37" s="3">
        <v>0</v>
      </c>
      <c r="K37" s="8">
        <f t="shared" si="8"/>
        <v>0</v>
      </c>
      <c r="L37" s="3">
        <v>0</v>
      </c>
      <c r="M37" s="15">
        <v>0</v>
      </c>
      <c r="N37" s="3">
        <v>0</v>
      </c>
      <c r="O37" s="3">
        <v>0</v>
      </c>
      <c r="P37" s="8">
        <f t="shared" si="9"/>
        <v>0</v>
      </c>
    </row>
    <row r="38" spans="1:16" ht="19.5" customHeight="1">
      <c r="A38" s="3" t="s">
        <v>14</v>
      </c>
      <c r="B38" s="4" t="s">
        <v>14</v>
      </c>
      <c r="C38" s="3" t="s">
        <v>14</v>
      </c>
      <c r="D38" s="39"/>
      <c r="E38" s="25"/>
      <c r="F38" s="41"/>
      <c r="G38" s="25"/>
      <c r="H38" s="25"/>
      <c r="I38" s="43"/>
      <c r="J38" s="25"/>
      <c r="K38" s="40"/>
      <c r="L38" s="25"/>
      <c r="M38" s="43"/>
      <c r="N38" s="42"/>
      <c r="O38" s="42"/>
      <c r="P38" s="40"/>
    </row>
    <row r="39" spans="1:16" ht="19.5" customHeight="1">
      <c r="A39" s="3" t="s">
        <v>14</v>
      </c>
      <c r="B39" s="4" t="s">
        <v>14</v>
      </c>
      <c r="C39" s="3" t="s">
        <v>14</v>
      </c>
      <c r="D39" s="39"/>
      <c r="E39" s="25"/>
      <c r="F39" s="41"/>
      <c r="G39" s="25"/>
      <c r="H39" s="42"/>
      <c r="I39" s="43"/>
      <c r="J39" s="25"/>
      <c r="K39" s="40"/>
      <c r="L39" s="25"/>
      <c r="M39" s="43"/>
      <c r="N39" s="42"/>
      <c r="O39" s="42"/>
      <c r="P39" s="40"/>
    </row>
    <row r="40" spans="1:16" ht="19.5" customHeight="1">
      <c r="A40" s="3"/>
      <c r="B40" s="4"/>
      <c r="C40" s="3"/>
      <c r="D40" s="39"/>
      <c r="E40" s="25"/>
      <c r="F40" s="41"/>
      <c r="G40" s="25"/>
      <c r="H40" s="42"/>
      <c r="I40" s="43"/>
      <c r="J40" s="25"/>
      <c r="K40" s="40"/>
      <c r="L40" s="25"/>
      <c r="M40" s="43"/>
      <c r="N40" s="42"/>
      <c r="O40" s="42"/>
      <c r="P40" s="40"/>
    </row>
    <row r="41" spans="1:16" ht="19.5" customHeight="1">
      <c r="A41" s="3"/>
      <c r="B41" s="4"/>
      <c r="C41" s="3"/>
      <c r="D41" s="39"/>
      <c r="E41" s="25"/>
      <c r="F41" s="41"/>
      <c r="G41" s="25"/>
      <c r="H41" s="42"/>
      <c r="I41" s="43"/>
      <c r="J41" s="25"/>
      <c r="K41" s="40"/>
      <c r="L41" s="25"/>
      <c r="M41" s="43"/>
      <c r="N41" s="42"/>
      <c r="O41" s="42"/>
      <c r="P41" s="40"/>
    </row>
  </sheetData>
  <mergeCells count="10">
    <mergeCell ref="A1:P1"/>
    <mergeCell ref="A2:P2"/>
    <mergeCell ref="E5:F5"/>
    <mergeCell ref="H5:I5"/>
    <mergeCell ref="J5:K5"/>
    <mergeCell ref="M5:P5"/>
    <mergeCell ref="E25:F25"/>
    <mergeCell ref="H25:I25"/>
    <mergeCell ref="J25:K25"/>
    <mergeCell ref="M25:P2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21">
      <selection activeCell="M25" sqref="M25"/>
    </sheetView>
  </sheetViews>
  <sheetFormatPr defaultColWidth="11.421875" defaultRowHeight="19.5" customHeight="1"/>
  <cols>
    <col min="1" max="1" width="6.7109375" style="0" customWidth="1"/>
    <col min="2" max="2" width="24.8515625" style="0" customWidth="1"/>
    <col min="3" max="3" width="5.140625" style="0" bestFit="1" customWidth="1"/>
    <col min="4" max="4" width="7.140625" style="0" bestFit="1" customWidth="1"/>
    <col min="5" max="16" width="5.28125" style="0" customWidth="1"/>
  </cols>
  <sheetData>
    <row r="1" spans="1:16" ht="19.5" customHeight="1">
      <c r="A1" s="59" t="str">
        <f>Deckblatt!A1</f>
        <v>Winterpower 2006 am 11. März 2006 in Wallersdorf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9.5" customHeight="1">
      <c r="A2" s="60" t="str">
        <f>Deckblatt!A2</f>
        <v>Ergebnisliste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4" spans="2:16" ht="19.5" customHeight="1">
      <c r="B4" s="2"/>
      <c r="C4" s="1"/>
      <c r="D4" s="1"/>
      <c r="G4" s="1"/>
      <c r="L4" s="1"/>
      <c r="P4" s="1"/>
    </row>
    <row r="5" spans="1:16" ht="26.25">
      <c r="A5" s="16"/>
      <c r="B5" s="33" t="s">
        <v>58</v>
      </c>
      <c r="C5" s="16"/>
      <c r="D5" s="16"/>
      <c r="E5" s="57" t="s">
        <v>2</v>
      </c>
      <c r="F5" s="57"/>
      <c r="G5" s="19" t="s">
        <v>45</v>
      </c>
      <c r="H5" s="58" t="s">
        <v>44</v>
      </c>
      <c r="I5" s="58"/>
      <c r="J5" s="57" t="s">
        <v>7</v>
      </c>
      <c r="K5" s="57"/>
      <c r="L5" s="17" t="s">
        <v>9</v>
      </c>
      <c r="M5" s="57" t="s">
        <v>10</v>
      </c>
      <c r="N5" s="57"/>
      <c r="O5" s="57"/>
      <c r="P5" s="57"/>
    </row>
    <row r="6" spans="1:16" ht="26.25">
      <c r="A6" s="3" t="s">
        <v>0</v>
      </c>
      <c r="B6" s="4" t="s">
        <v>1</v>
      </c>
      <c r="C6" s="19" t="s">
        <v>46</v>
      </c>
      <c r="D6" s="19" t="s">
        <v>48</v>
      </c>
      <c r="E6" s="18" t="s">
        <v>3</v>
      </c>
      <c r="F6" s="18" t="s">
        <v>4</v>
      </c>
      <c r="G6" s="17" t="s">
        <v>47</v>
      </c>
      <c r="H6" s="18" t="s">
        <v>5</v>
      </c>
      <c r="I6" s="18" t="s">
        <v>6</v>
      </c>
      <c r="J6" s="18" t="s">
        <v>3</v>
      </c>
      <c r="K6" s="18" t="s">
        <v>4</v>
      </c>
      <c r="L6" s="18" t="s">
        <v>4</v>
      </c>
      <c r="M6" s="18" t="s">
        <v>11</v>
      </c>
      <c r="N6" s="18" t="s">
        <v>12</v>
      </c>
      <c r="O6" s="18" t="s">
        <v>13</v>
      </c>
      <c r="P6" s="18" t="s">
        <v>8</v>
      </c>
    </row>
    <row r="7" spans="1:16" ht="19.5" customHeight="1">
      <c r="A7" s="3">
        <v>1</v>
      </c>
      <c r="B7" s="4" t="s">
        <v>20</v>
      </c>
      <c r="C7" s="3" t="s">
        <v>19</v>
      </c>
      <c r="D7" s="11">
        <f aca="true" t="shared" si="0" ref="D7:D17">F7+G7+I7+K7+L7+P7</f>
        <v>123.65651840000001</v>
      </c>
      <c r="E7" s="3">
        <v>5.8</v>
      </c>
      <c r="F7" s="7">
        <f>IF(E7&gt;0,72*(10-E7)*72*1.5*(10-E7)/6000,0)</f>
        <v>22.86144</v>
      </c>
      <c r="G7" s="3">
        <v>28</v>
      </c>
      <c r="H7" s="3">
        <v>49</v>
      </c>
      <c r="I7" s="10">
        <f>IF(H7&lt;15,0,(H7-15)/2)</f>
        <v>17</v>
      </c>
      <c r="J7" s="3">
        <v>6.52</v>
      </c>
      <c r="K7" s="8">
        <f>IF(J7&gt;0,72*(10-J7)*72*1.5*(10-J7)/6000,0)</f>
        <v>15.695078400000003</v>
      </c>
      <c r="L7" s="3">
        <v>19</v>
      </c>
      <c r="M7" s="15">
        <v>7.1</v>
      </c>
      <c r="N7" s="15">
        <v>7.2</v>
      </c>
      <c r="O7" s="15">
        <v>6.8</v>
      </c>
      <c r="P7" s="8">
        <f aca="true" t="shared" si="1" ref="P7:P17">SUM(M7:O7)</f>
        <v>21.1</v>
      </c>
    </row>
    <row r="8" spans="1:16" ht="19.5" customHeight="1">
      <c r="A8" s="3">
        <v>2</v>
      </c>
      <c r="B8" s="4" t="s">
        <v>87</v>
      </c>
      <c r="C8" s="3" t="s">
        <v>69</v>
      </c>
      <c r="D8" s="11">
        <f t="shared" si="0"/>
        <v>103.8376144</v>
      </c>
      <c r="E8" s="3">
        <v>6.2</v>
      </c>
      <c r="F8" s="7">
        <f aca="true" t="shared" si="2" ref="F8:F17">IF(E8&gt;0,72*(10-E8)*72*1.5*(10-E8)/6000,0)</f>
        <v>18.714239999999997</v>
      </c>
      <c r="G8" s="3">
        <v>23</v>
      </c>
      <c r="H8" s="3">
        <v>52</v>
      </c>
      <c r="I8" s="10">
        <f aca="true" t="shared" si="3" ref="I8:I17">IF(H8&lt;15,0,(H8-15)/2)</f>
        <v>18.5</v>
      </c>
      <c r="J8" s="3">
        <v>6.83</v>
      </c>
      <c r="K8" s="8">
        <f aca="true" t="shared" si="4" ref="K8:K17">IF(J8&gt;0,72*(10-J8)*72*1.5*(10-J8)/6000,0)</f>
        <v>13.023374399999998</v>
      </c>
      <c r="L8" s="3">
        <v>12</v>
      </c>
      <c r="M8" s="15">
        <v>6.7</v>
      </c>
      <c r="N8" s="15">
        <v>5.8</v>
      </c>
      <c r="O8" s="15">
        <v>6.1</v>
      </c>
      <c r="P8" s="8">
        <f t="shared" si="1"/>
        <v>18.6</v>
      </c>
    </row>
    <row r="9" spans="1:16" ht="19.5" customHeight="1">
      <c r="A9" s="3">
        <v>3</v>
      </c>
      <c r="B9" s="21" t="s">
        <v>86</v>
      </c>
      <c r="C9" s="3" t="s">
        <v>69</v>
      </c>
      <c r="D9" s="11">
        <f t="shared" si="0"/>
        <v>100.0170496</v>
      </c>
      <c r="E9" s="3">
        <v>6.1</v>
      </c>
      <c r="F9" s="7">
        <f t="shared" si="2"/>
        <v>19.712160000000004</v>
      </c>
      <c r="G9" s="3">
        <v>21</v>
      </c>
      <c r="H9" s="3">
        <v>50</v>
      </c>
      <c r="I9" s="10">
        <f>IF(H9&lt;15,0,(H9-15)/2)</f>
        <v>17.5</v>
      </c>
      <c r="J9" s="3">
        <v>6.76</v>
      </c>
      <c r="K9" s="8">
        <f t="shared" si="4"/>
        <v>13.604889600000005</v>
      </c>
      <c r="L9" s="3">
        <v>0</v>
      </c>
      <c r="M9" s="15">
        <v>9.4</v>
      </c>
      <c r="N9" s="15">
        <v>9.1</v>
      </c>
      <c r="O9" s="15">
        <v>9.7</v>
      </c>
      <c r="P9" s="8">
        <f t="shared" si="1"/>
        <v>28.2</v>
      </c>
    </row>
    <row r="10" spans="1:16" ht="19.5" customHeight="1">
      <c r="A10" s="3">
        <v>4</v>
      </c>
      <c r="B10" s="4" t="s">
        <v>125</v>
      </c>
      <c r="C10" s="3" t="s">
        <v>28</v>
      </c>
      <c r="D10" s="11">
        <f t="shared" si="0"/>
        <v>95.0960384</v>
      </c>
      <c r="E10" s="3">
        <v>6.5</v>
      </c>
      <c r="F10" s="7">
        <f t="shared" si="2"/>
        <v>15.876</v>
      </c>
      <c r="G10" s="3">
        <v>22</v>
      </c>
      <c r="H10" s="3">
        <v>51</v>
      </c>
      <c r="I10" s="10">
        <f t="shared" si="3"/>
        <v>18</v>
      </c>
      <c r="J10" s="3">
        <v>6.98</v>
      </c>
      <c r="K10" s="8">
        <f t="shared" si="4"/>
        <v>11.820038399999998</v>
      </c>
      <c r="L10" s="3">
        <v>5</v>
      </c>
      <c r="M10" s="15">
        <v>7</v>
      </c>
      <c r="N10" s="15">
        <v>7.5</v>
      </c>
      <c r="O10" s="15">
        <v>7.9</v>
      </c>
      <c r="P10" s="8">
        <f t="shared" si="1"/>
        <v>22.4</v>
      </c>
    </row>
    <row r="11" spans="1:16" ht="19.5" customHeight="1">
      <c r="A11" s="3">
        <v>5</v>
      </c>
      <c r="B11" s="4" t="s">
        <v>123</v>
      </c>
      <c r="C11" s="3" t="s">
        <v>30</v>
      </c>
      <c r="D11" s="11">
        <f t="shared" si="0"/>
        <v>90.9139776</v>
      </c>
      <c r="E11" s="3">
        <v>7.4</v>
      </c>
      <c r="F11" s="7">
        <f t="shared" si="2"/>
        <v>8.760959999999997</v>
      </c>
      <c r="G11" s="3">
        <v>14</v>
      </c>
      <c r="H11" s="3">
        <v>41</v>
      </c>
      <c r="I11" s="10">
        <f t="shared" si="3"/>
        <v>13</v>
      </c>
      <c r="J11" s="3">
        <v>7.16</v>
      </c>
      <c r="K11" s="8">
        <f t="shared" si="4"/>
        <v>10.453017599999999</v>
      </c>
      <c r="L11" s="3">
        <v>19</v>
      </c>
      <c r="M11" s="15">
        <v>8.2</v>
      </c>
      <c r="N11" s="15">
        <v>8.3</v>
      </c>
      <c r="O11" s="15">
        <v>9.2</v>
      </c>
      <c r="P11" s="8">
        <f t="shared" si="1"/>
        <v>25.7</v>
      </c>
    </row>
    <row r="12" spans="1:16" ht="19.5" customHeight="1">
      <c r="A12" s="3">
        <v>6</v>
      </c>
      <c r="B12" s="21" t="s">
        <v>88</v>
      </c>
      <c r="C12" s="3" t="s">
        <v>69</v>
      </c>
      <c r="D12" s="11">
        <f t="shared" si="0"/>
        <v>85.5133904</v>
      </c>
      <c r="E12" s="3">
        <v>7.2</v>
      </c>
      <c r="F12" s="7">
        <f t="shared" si="2"/>
        <v>10.160639999999999</v>
      </c>
      <c r="G12" s="3">
        <v>15</v>
      </c>
      <c r="H12" s="3">
        <v>39</v>
      </c>
      <c r="I12" s="10">
        <f t="shared" si="3"/>
        <v>12</v>
      </c>
      <c r="J12" s="3">
        <v>7.57</v>
      </c>
      <c r="K12" s="8">
        <f t="shared" si="4"/>
        <v>7.6527503999999995</v>
      </c>
      <c r="L12" s="3">
        <v>19</v>
      </c>
      <c r="M12" s="15">
        <v>7.9</v>
      </c>
      <c r="N12" s="15">
        <v>7.8</v>
      </c>
      <c r="O12" s="15">
        <v>6</v>
      </c>
      <c r="P12" s="8">
        <f t="shared" si="1"/>
        <v>21.7</v>
      </c>
    </row>
    <row r="13" spans="1:16" ht="19.5" customHeight="1">
      <c r="A13" s="3">
        <v>7</v>
      </c>
      <c r="B13" s="4" t="s">
        <v>175</v>
      </c>
      <c r="C13" s="3" t="s">
        <v>30</v>
      </c>
      <c r="D13" s="11">
        <f t="shared" si="0"/>
        <v>84.4891216</v>
      </c>
      <c r="E13" s="3">
        <v>7.2</v>
      </c>
      <c r="F13" s="7">
        <f t="shared" si="2"/>
        <v>10.160639999999999</v>
      </c>
      <c r="G13" s="3">
        <v>16</v>
      </c>
      <c r="H13" s="4">
        <v>35</v>
      </c>
      <c r="I13" s="10">
        <f t="shared" si="3"/>
        <v>10</v>
      </c>
      <c r="J13" s="3">
        <v>7.39</v>
      </c>
      <c r="K13" s="8">
        <f t="shared" si="4"/>
        <v>8.828481600000002</v>
      </c>
      <c r="L13" s="3">
        <v>21</v>
      </c>
      <c r="M13" s="5">
        <v>5.9</v>
      </c>
      <c r="N13" s="5">
        <v>6.3</v>
      </c>
      <c r="O13" s="5">
        <v>6.3</v>
      </c>
      <c r="P13" s="8">
        <f t="shared" si="1"/>
        <v>18.5</v>
      </c>
    </row>
    <row r="14" spans="1:16" ht="19.5" customHeight="1">
      <c r="A14" s="3">
        <v>8</v>
      </c>
      <c r="B14" s="4" t="s">
        <v>174</v>
      </c>
      <c r="C14" s="3" t="s">
        <v>69</v>
      </c>
      <c r="D14" s="11">
        <f t="shared" si="0"/>
        <v>83.2081664</v>
      </c>
      <c r="E14" s="3">
        <v>6.8</v>
      </c>
      <c r="F14" s="7">
        <f t="shared" si="2"/>
        <v>13.27104</v>
      </c>
      <c r="G14" s="3">
        <v>18</v>
      </c>
      <c r="H14" s="4">
        <v>46</v>
      </c>
      <c r="I14" s="10">
        <f t="shared" si="3"/>
        <v>15.5</v>
      </c>
      <c r="J14" s="3">
        <v>7.72</v>
      </c>
      <c r="K14" s="8">
        <f t="shared" si="4"/>
        <v>6.737126400000002</v>
      </c>
      <c r="L14" s="3">
        <v>17</v>
      </c>
      <c r="M14" s="5">
        <v>6.5</v>
      </c>
      <c r="N14" s="5">
        <v>6.2</v>
      </c>
      <c r="O14" s="5"/>
      <c r="P14" s="8">
        <f t="shared" si="1"/>
        <v>12.7</v>
      </c>
    </row>
    <row r="15" spans="1:16" ht="19.5" customHeight="1">
      <c r="A15" s="3">
        <v>9</v>
      </c>
      <c r="B15" s="21" t="s">
        <v>172</v>
      </c>
      <c r="C15" s="3" t="s">
        <v>69</v>
      </c>
      <c r="D15" s="11">
        <f>F15+G15+I15+K15+L15+P15</f>
        <v>77.99071359999999</v>
      </c>
      <c r="E15" s="3">
        <v>7.3</v>
      </c>
      <c r="F15" s="7">
        <f t="shared" si="2"/>
        <v>9.447840000000001</v>
      </c>
      <c r="G15" s="3">
        <v>15</v>
      </c>
      <c r="H15" s="3">
        <v>40</v>
      </c>
      <c r="I15" s="10">
        <f t="shared" si="3"/>
        <v>12.5</v>
      </c>
      <c r="J15" s="3">
        <v>7.54</v>
      </c>
      <c r="K15" s="8">
        <f t="shared" si="4"/>
        <v>7.842873599999999</v>
      </c>
      <c r="L15" s="3">
        <v>19</v>
      </c>
      <c r="M15" s="15">
        <v>4.1</v>
      </c>
      <c r="N15" s="15">
        <v>4</v>
      </c>
      <c r="O15" s="15">
        <v>6.1</v>
      </c>
      <c r="P15" s="8">
        <f>SUM(M15:O15)</f>
        <v>14.2</v>
      </c>
    </row>
    <row r="16" spans="1:16" ht="19.5" customHeight="1">
      <c r="A16" s="3">
        <v>10</v>
      </c>
      <c r="B16" s="4" t="s">
        <v>186</v>
      </c>
      <c r="C16" s="3" t="s">
        <v>69</v>
      </c>
      <c r="D16" s="11">
        <f t="shared" si="0"/>
        <v>68.26450559999999</v>
      </c>
      <c r="E16" s="3">
        <v>6.8</v>
      </c>
      <c r="F16" s="7">
        <f t="shared" si="2"/>
        <v>13.27104</v>
      </c>
      <c r="G16" s="3">
        <v>18</v>
      </c>
      <c r="H16" s="4">
        <v>44</v>
      </c>
      <c r="I16" s="10">
        <f t="shared" si="3"/>
        <v>14.5</v>
      </c>
      <c r="J16" s="3">
        <v>7.44</v>
      </c>
      <c r="K16" s="8">
        <f t="shared" si="4"/>
        <v>8.493465599999997</v>
      </c>
      <c r="L16" s="3">
        <v>14</v>
      </c>
      <c r="M16" s="5"/>
      <c r="N16" s="5"/>
      <c r="O16" s="5"/>
      <c r="P16" s="8">
        <f t="shared" si="1"/>
        <v>0</v>
      </c>
    </row>
    <row r="17" spans="1:16" ht="19.5" customHeight="1">
      <c r="A17" s="3">
        <v>11</v>
      </c>
      <c r="B17" s="4" t="s">
        <v>173</v>
      </c>
      <c r="C17" s="3" t="s">
        <v>30</v>
      </c>
      <c r="D17" s="11">
        <f t="shared" si="0"/>
        <v>0</v>
      </c>
      <c r="E17" s="3"/>
      <c r="F17" s="7">
        <f t="shared" si="2"/>
        <v>0</v>
      </c>
      <c r="G17" s="3"/>
      <c r="H17" s="4"/>
      <c r="I17" s="10">
        <f t="shared" si="3"/>
        <v>0</v>
      </c>
      <c r="J17" s="3"/>
      <c r="K17" s="8">
        <f t="shared" si="4"/>
        <v>0</v>
      </c>
      <c r="L17" s="3"/>
      <c r="M17" s="5"/>
      <c r="N17" s="5"/>
      <c r="O17" s="5"/>
      <c r="P17" s="8">
        <f t="shared" si="1"/>
        <v>0</v>
      </c>
    </row>
    <row r="18" spans="1:16" ht="19.5" customHeight="1">
      <c r="A18" s="3"/>
      <c r="B18" s="4"/>
      <c r="C18" s="3"/>
      <c r="D18" s="39"/>
      <c r="E18" s="25"/>
      <c r="F18" s="41"/>
      <c r="G18" s="25"/>
      <c r="H18" s="42"/>
      <c r="I18" s="43"/>
      <c r="J18" s="25"/>
      <c r="K18" s="40"/>
      <c r="L18" s="25"/>
      <c r="M18" s="43"/>
      <c r="N18" s="43"/>
      <c r="O18" s="43"/>
      <c r="P18" s="40"/>
    </row>
    <row r="19" spans="1:16" ht="19.5" customHeight="1">
      <c r="A19" s="3"/>
      <c r="B19" s="4"/>
      <c r="C19" s="3"/>
      <c r="D19" s="39"/>
      <c r="E19" s="25"/>
      <c r="F19" s="41"/>
      <c r="G19" s="25"/>
      <c r="H19" s="42"/>
      <c r="I19" s="43"/>
      <c r="J19" s="25"/>
      <c r="K19" s="40"/>
      <c r="L19" s="25"/>
      <c r="M19" s="43"/>
      <c r="N19" s="43"/>
      <c r="O19" s="43"/>
      <c r="P19" s="40"/>
    </row>
    <row r="20" spans="1:16" ht="19.5" customHeight="1">
      <c r="A20" s="3"/>
      <c r="B20" s="4"/>
      <c r="C20" s="3"/>
      <c r="D20" s="39"/>
      <c r="E20" s="25"/>
      <c r="F20" s="41"/>
      <c r="G20" s="25"/>
      <c r="H20" s="42"/>
      <c r="I20" s="43"/>
      <c r="J20" s="25"/>
      <c r="K20" s="40"/>
      <c r="L20" s="25"/>
      <c r="M20" s="43"/>
      <c r="N20" s="43"/>
      <c r="O20" s="43"/>
      <c r="P20" s="40"/>
    </row>
    <row r="21" spans="1:16" ht="19.5" customHeight="1">
      <c r="A21" s="3"/>
      <c r="B21" s="4"/>
      <c r="C21" s="3"/>
      <c r="D21" s="39"/>
      <c r="E21" s="25"/>
      <c r="F21" s="41"/>
      <c r="G21" s="25"/>
      <c r="H21" s="42"/>
      <c r="I21" s="43"/>
      <c r="J21" s="25"/>
      <c r="K21" s="40"/>
      <c r="L21" s="25"/>
      <c r="M21" s="43"/>
      <c r="N21" s="43"/>
      <c r="O21" s="43"/>
      <c r="P21" s="40"/>
    </row>
    <row r="26" spans="2:16" ht="19.5" customHeight="1">
      <c r="B26" s="2"/>
      <c r="C26" s="1"/>
      <c r="D26" s="1"/>
      <c r="G26" s="1"/>
      <c r="L26" s="1"/>
      <c r="P26" s="1"/>
    </row>
    <row r="27" spans="1:16" ht="26.25">
      <c r="A27" s="16"/>
      <c r="B27" s="31" t="s">
        <v>57</v>
      </c>
      <c r="C27" s="16"/>
      <c r="D27" s="16"/>
      <c r="E27" s="57" t="s">
        <v>2</v>
      </c>
      <c r="F27" s="57"/>
      <c r="G27" s="19" t="s">
        <v>45</v>
      </c>
      <c r="H27" s="58" t="s">
        <v>44</v>
      </c>
      <c r="I27" s="58"/>
      <c r="J27" s="57" t="s">
        <v>7</v>
      </c>
      <c r="K27" s="57"/>
      <c r="L27" s="17" t="s">
        <v>9</v>
      </c>
      <c r="M27" s="57" t="s">
        <v>10</v>
      </c>
      <c r="N27" s="57"/>
      <c r="O27" s="57"/>
      <c r="P27" s="57"/>
    </row>
    <row r="28" spans="1:16" ht="26.25">
      <c r="A28" s="3" t="s">
        <v>0</v>
      </c>
      <c r="B28" s="4" t="s">
        <v>1</v>
      </c>
      <c r="C28" s="19" t="s">
        <v>46</v>
      </c>
      <c r="D28" s="19" t="s">
        <v>48</v>
      </c>
      <c r="E28" s="18" t="s">
        <v>3</v>
      </c>
      <c r="F28" s="18" t="s">
        <v>4</v>
      </c>
      <c r="G28" s="17" t="s">
        <v>47</v>
      </c>
      <c r="H28" s="18" t="s">
        <v>5</v>
      </c>
      <c r="I28" s="18" t="s">
        <v>6</v>
      </c>
      <c r="J28" s="18" t="s">
        <v>3</v>
      </c>
      <c r="K28" s="18" t="s">
        <v>4</v>
      </c>
      <c r="L28" s="18" t="s">
        <v>4</v>
      </c>
      <c r="M28" s="18" t="s">
        <v>11</v>
      </c>
      <c r="N28" s="18" t="s">
        <v>12</v>
      </c>
      <c r="O28" s="18" t="s">
        <v>13</v>
      </c>
      <c r="P28" s="18" t="s">
        <v>8</v>
      </c>
    </row>
    <row r="29" spans="1:16" ht="19.5" customHeight="1">
      <c r="A29" s="3">
        <v>1</v>
      </c>
      <c r="B29" s="21" t="s">
        <v>90</v>
      </c>
      <c r="C29" s="3" t="s">
        <v>69</v>
      </c>
      <c r="D29" s="11">
        <f aca="true" t="shared" si="5" ref="D29:D38">F29+G29+I29+K29+L29+P29</f>
        <v>107.1843856</v>
      </c>
      <c r="E29" s="3">
        <v>6.4</v>
      </c>
      <c r="F29" s="7">
        <f aca="true" t="shared" si="6" ref="F29:F38">IF(E29&gt;0,72*(10-E29)*72*1.5*(10-E29)/6000,0)</f>
        <v>16.796159999999997</v>
      </c>
      <c r="G29" s="3">
        <v>22</v>
      </c>
      <c r="H29" s="3">
        <v>53</v>
      </c>
      <c r="I29" s="10">
        <f aca="true" t="shared" si="7" ref="I29:I38">IF(H29&lt;15,0,(H29-15)/2)</f>
        <v>19</v>
      </c>
      <c r="J29" s="3">
        <v>6.81</v>
      </c>
      <c r="K29" s="8">
        <f aca="true" t="shared" si="8" ref="K29:K38">IF(J29&gt;0,72*(10-J29)*72*1.5*(10-J29)/6000,0)</f>
        <v>13.188225600000003</v>
      </c>
      <c r="L29" s="3">
        <v>17</v>
      </c>
      <c r="M29" s="15">
        <v>6.4</v>
      </c>
      <c r="N29" s="3">
        <v>6.2</v>
      </c>
      <c r="O29" s="3">
        <v>6.6</v>
      </c>
      <c r="P29" s="8">
        <f aca="true" t="shared" si="9" ref="P29:P38">SUM(M29:O29)</f>
        <v>19.200000000000003</v>
      </c>
    </row>
    <row r="30" spans="1:16" ht="19.5" customHeight="1">
      <c r="A30" s="3">
        <v>2</v>
      </c>
      <c r="B30" s="21" t="s">
        <v>89</v>
      </c>
      <c r="C30" s="3" t="s">
        <v>69</v>
      </c>
      <c r="D30" s="11">
        <f t="shared" si="5"/>
        <v>106.7236496</v>
      </c>
      <c r="E30" s="3">
        <v>6.6</v>
      </c>
      <c r="F30" s="7">
        <f t="shared" si="6"/>
        <v>14.981760000000001</v>
      </c>
      <c r="G30" s="3">
        <v>24</v>
      </c>
      <c r="H30" s="3">
        <v>49</v>
      </c>
      <c r="I30" s="10">
        <f t="shared" si="7"/>
        <v>17</v>
      </c>
      <c r="J30" s="3">
        <v>6.99</v>
      </c>
      <c r="K30" s="8">
        <f t="shared" si="8"/>
        <v>11.741889599999997</v>
      </c>
      <c r="L30" s="3">
        <v>17</v>
      </c>
      <c r="M30" s="15">
        <v>7.5</v>
      </c>
      <c r="N30" s="3">
        <v>7.2</v>
      </c>
      <c r="O30" s="3">
        <v>7.3</v>
      </c>
      <c r="P30" s="8">
        <f t="shared" si="9"/>
        <v>22</v>
      </c>
    </row>
    <row r="31" spans="1:16" ht="19.5" customHeight="1">
      <c r="A31" s="3">
        <v>3</v>
      </c>
      <c r="B31" s="21" t="s">
        <v>67</v>
      </c>
      <c r="C31" s="3" t="s">
        <v>16</v>
      </c>
      <c r="D31" s="11">
        <f t="shared" si="5"/>
        <v>91.35297440000001</v>
      </c>
      <c r="E31" s="3">
        <v>6.6</v>
      </c>
      <c r="F31" s="7">
        <f t="shared" si="6"/>
        <v>14.981760000000001</v>
      </c>
      <c r="G31" s="3">
        <v>19</v>
      </c>
      <c r="H31" s="3">
        <v>47</v>
      </c>
      <c r="I31" s="10">
        <f t="shared" si="7"/>
        <v>16</v>
      </c>
      <c r="J31" s="3">
        <v>6.67</v>
      </c>
      <c r="K31" s="8">
        <f t="shared" si="8"/>
        <v>14.371214400000001</v>
      </c>
      <c r="L31" s="3">
        <v>12</v>
      </c>
      <c r="M31" s="15">
        <v>5.2</v>
      </c>
      <c r="N31" s="3">
        <v>5.2</v>
      </c>
      <c r="O31" s="3">
        <v>4.6</v>
      </c>
      <c r="P31" s="8">
        <f t="shared" si="9"/>
        <v>15</v>
      </c>
    </row>
    <row r="32" spans="1:16" ht="19.5" customHeight="1">
      <c r="A32" s="3">
        <v>4</v>
      </c>
      <c r="B32" s="4" t="s">
        <v>91</v>
      </c>
      <c r="C32" s="3" t="s">
        <v>69</v>
      </c>
      <c r="D32" s="11">
        <f>F32+G32+I32+K32+L32+P32</f>
        <v>82.8269696</v>
      </c>
      <c r="E32" s="3">
        <v>6.9</v>
      </c>
      <c r="F32" s="7">
        <f t="shared" si="6"/>
        <v>12.454559999999997</v>
      </c>
      <c r="G32" s="3">
        <v>16</v>
      </c>
      <c r="H32" s="3">
        <v>50</v>
      </c>
      <c r="I32" s="10">
        <f t="shared" si="7"/>
        <v>17.5</v>
      </c>
      <c r="J32" s="3">
        <v>7.24</v>
      </c>
      <c r="K32" s="8">
        <f t="shared" si="8"/>
        <v>9.8724096</v>
      </c>
      <c r="L32" s="3">
        <v>10</v>
      </c>
      <c r="M32" s="15">
        <v>4.9</v>
      </c>
      <c r="N32" s="3">
        <v>5.8</v>
      </c>
      <c r="O32" s="3">
        <v>6.3</v>
      </c>
      <c r="P32" s="8">
        <f>SUM(M32:O32)</f>
        <v>17</v>
      </c>
    </row>
    <row r="33" spans="1:16" ht="19.5" customHeight="1">
      <c r="A33" s="3">
        <v>5</v>
      </c>
      <c r="B33" s="4" t="s">
        <v>176</v>
      </c>
      <c r="C33" s="3" t="s">
        <v>69</v>
      </c>
      <c r="D33" s="11">
        <f t="shared" si="5"/>
        <v>81.2660416</v>
      </c>
      <c r="E33" s="3">
        <v>7.3</v>
      </c>
      <c r="F33" s="7">
        <f>IF(E33&gt;0,72*(10-E33)*72*1.5*(10-E33)/6000,0)</f>
        <v>9.447840000000001</v>
      </c>
      <c r="G33" s="3">
        <v>14</v>
      </c>
      <c r="H33" s="3">
        <v>44</v>
      </c>
      <c r="I33" s="10">
        <f>IF(H33&lt;15,0,(H33-15)/2)</f>
        <v>14.5</v>
      </c>
      <c r="J33" s="3">
        <v>7.64</v>
      </c>
      <c r="K33" s="8">
        <f>IF(J33&gt;0,72*(10-J33)*72*1.5*(10-J33)/6000,0)</f>
        <v>7.218201600000001</v>
      </c>
      <c r="L33" s="3">
        <v>19</v>
      </c>
      <c r="M33" s="15">
        <v>5.1</v>
      </c>
      <c r="N33" s="3">
        <v>6.3</v>
      </c>
      <c r="O33" s="3">
        <v>5.7</v>
      </c>
      <c r="P33" s="8">
        <f t="shared" si="9"/>
        <v>17.099999999999998</v>
      </c>
    </row>
    <row r="34" spans="1:16" ht="19.5" customHeight="1">
      <c r="A34" s="3">
        <v>6</v>
      </c>
      <c r="B34" s="4" t="s">
        <v>116</v>
      </c>
      <c r="C34" s="3" t="s">
        <v>30</v>
      </c>
      <c r="D34" s="11">
        <f t="shared" si="5"/>
        <v>74.1643024</v>
      </c>
      <c r="E34" s="3">
        <v>7.5</v>
      </c>
      <c r="F34" s="7">
        <f t="shared" si="6"/>
        <v>8.1</v>
      </c>
      <c r="G34" s="3">
        <v>17</v>
      </c>
      <c r="H34" s="3">
        <v>36</v>
      </c>
      <c r="I34" s="10">
        <f t="shared" si="7"/>
        <v>10.5</v>
      </c>
      <c r="J34" s="3">
        <v>7.37</v>
      </c>
      <c r="K34" s="8">
        <f t="shared" si="8"/>
        <v>8.964302399999998</v>
      </c>
      <c r="L34" s="3">
        <v>15</v>
      </c>
      <c r="M34" s="15">
        <v>4.8</v>
      </c>
      <c r="N34" s="3">
        <v>4.9</v>
      </c>
      <c r="O34" s="3">
        <v>4.9</v>
      </c>
      <c r="P34" s="8">
        <f t="shared" si="9"/>
        <v>14.6</v>
      </c>
    </row>
    <row r="35" spans="1:16" ht="19.5" customHeight="1">
      <c r="A35" s="3">
        <v>7</v>
      </c>
      <c r="B35" s="4" t="s">
        <v>61</v>
      </c>
      <c r="C35" s="3" t="s">
        <v>19</v>
      </c>
      <c r="D35" s="11">
        <f t="shared" si="5"/>
        <v>61.822233600000004</v>
      </c>
      <c r="E35" s="3">
        <v>7.4</v>
      </c>
      <c r="F35" s="7">
        <f t="shared" si="6"/>
        <v>8.760959999999997</v>
      </c>
      <c r="G35" s="3">
        <v>15</v>
      </c>
      <c r="H35" s="3">
        <v>29</v>
      </c>
      <c r="I35" s="10">
        <f t="shared" si="7"/>
        <v>7</v>
      </c>
      <c r="J35" s="3">
        <v>7.46</v>
      </c>
      <c r="K35" s="8">
        <f t="shared" si="8"/>
        <v>8.3612736</v>
      </c>
      <c r="L35" s="3">
        <v>10</v>
      </c>
      <c r="M35" s="15">
        <v>3.5</v>
      </c>
      <c r="N35" s="3">
        <v>4.7</v>
      </c>
      <c r="O35" s="3">
        <v>4.5</v>
      </c>
      <c r="P35" s="8">
        <f t="shared" si="9"/>
        <v>12.7</v>
      </c>
    </row>
    <row r="36" spans="1:16" ht="19.5" customHeight="1">
      <c r="A36" s="3">
        <v>8</v>
      </c>
      <c r="B36" s="4" t="s">
        <v>21</v>
      </c>
      <c r="C36" s="3" t="s">
        <v>19</v>
      </c>
      <c r="D36" s="11">
        <f t="shared" si="5"/>
        <v>55.11648</v>
      </c>
      <c r="E36" s="3">
        <v>7.2</v>
      </c>
      <c r="F36" s="7">
        <f>IF(E36&gt;0,72*(10-E36)*72*1.5*(10-E36)/6000,0)</f>
        <v>10.160639999999999</v>
      </c>
      <c r="G36" s="3">
        <v>15</v>
      </c>
      <c r="H36" s="3">
        <v>34</v>
      </c>
      <c r="I36" s="10">
        <f>IF(H36&lt;15,0,(H36-15)/2)</f>
        <v>9.5</v>
      </c>
      <c r="J36" s="3">
        <v>7.7</v>
      </c>
      <c r="K36" s="8">
        <f>IF(J36&gt;0,72*(10-J36)*72*1.5*(10-J36)/6000,0)</f>
        <v>6.855839999999999</v>
      </c>
      <c r="L36" s="3">
        <v>5</v>
      </c>
      <c r="M36" s="15">
        <v>4.2</v>
      </c>
      <c r="N36" s="3">
        <v>0</v>
      </c>
      <c r="O36" s="3">
        <v>4.4</v>
      </c>
      <c r="P36" s="8">
        <f t="shared" si="9"/>
        <v>8.600000000000001</v>
      </c>
    </row>
    <row r="37" spans="1:16" ht="19.5" customHeight="1">
      <c r="A37" s="3">
        <v>9</v>
      </c>
      <c r="B37" s="4" t="s">
        <v>177</v>
      </c>
      <c r="C37" s="3" t="s">
        <v>30</v>
      </c>
      <c r="D37" s="11">
        <f t="shared" si="5"/>
        <v>0</v>
      </c>
      <c r="E37" s="3">
        <v>0</v>
      </c>
      <c r="F37" s="7">
        <f t="shared" si="6"/>
        <v>0</v>
      </c>
      <c r="G37" s="3">
        <v>0</v>
      </c>
      <c r="H37" s="3">
        <v>0</v>
      </c>
      <c r="I37" s="10">
        <f t="shared" si="7"/>
        <v>0</v>
      </c>
      <c r="J37" s="3">
        <v>0</v>
      </c>
      <c r="K37" s="8">
        <f t="shared" si="8"/>
        <v>0</v>
      </c>
      <c r="L37" s="3">
        <v>0</v>
      </c>
      <c r="M37" s="15">
        <v>0</v>
      </c>
      <c r="N37" s="3">
        <v>0</v>
      </c>
      <c r="O37" s="3">
        <v>0</v>
      </c>
      <c r="P37" s="8">
        <f t="shared" si="9"/>
        <v>0</v>
      </c>
    </row>
    <row r="38" spans="1:16" ht="19.5" customHeight="1">
      <c r="A38" s="3" t="s">
        <v>14</v>
      </c>
      <c r="B38" s="4" t="s">
        <v>14</v>
      </c>
      <c r="C38" s="3" t="s">
        <v>14</v>
      </c>
      <c r="D38" s="11">
        <f t="shared" si="5"/>
        <v>0</v>
      </c>
      <c r="E38" s="3">
        <v>0</v>
      </c>
      <c r="F38" s="7">
        <f t="shared" si="6"/>
        <v>0</v>
      </c>
      <c r="G38" s="3">
        <v>0</v>
      </c>
      <c r="H38" s="3">
        <v>0</v>
      </c>
      <c r="I38" s="10">
        <f t="shared" si="7"/>
        <v>0</v>
      </c>
      <c r="J38" s="3">
        <v>0</v>
      </c>
      <c r="K38" s="8">
        <f t="shared" si="8"/>
        <v>0</v>
      </c>
      <c r="L38" s="3">
        <v>0</v>
      </c>
      <c r="M38" s="15">
        <v>0</v>
      </c>
      <c r="N38" s="3">
        <v>0</v>
      </c>
      <c r="O38" s="3">
        <v>0</v>
      </c>
      <c r="P38" s="8">
        <f t="shared" si="9"/>
        <v>0</v>
      </c>
    </row>
    <row r="39" spans="1:16" ht="19.5" customHeight="1">
      <c r="A39" s="3"/>
      <c r="B39" s="4"/>
      <c r="C39" s="3"/>
      <c r="D39" s="39"/>
      <c r="E39" s="25"/>
      <c r="F39" s="41"/>
      <c r="G39" s="25"/>
      <c r="H39" s="42"/>
      <c r="I39" s="43"/>
      <c r="J39" s="25"/>
      <c r="K39" s="40"/>
      <c r="L39" s="25"/>
      <c r="M39" s="43"/>
      <c r="N39" s="42"/>
      <c r="O39" s="42"/>
      <c r="P39" s="40"/>
    </row>
    <row r="40" spans="1:16" ht="19.5" customHeight="1">
      <c r="A40" s="3"/>
      <c r="B40" s="4"/>
      <c r="C40" s="3"/>
      <c r="D40" s="39"/>
      <c r="E40" s="25"/>
      <c r="F40" s="41"/>
      <c r="G40" s="25"/>
      <c r="H40" s="42"/>
      <c r="I40" s="43"/>
      <c r="J40" s="25"/>
      <c r="K40" s="40"/>
      <c r="L40" s="25"/>
      <c r="M40" s="43"/>
      <c r="N40" s="42"/>
      <c r="O40" s="42"/>
      <c r="P40" s="40"/>
    </row>
    <row r="41" spans="1:16" ht="19.5" customHeight="1">
      <c r="A41" s="3"/>
      <c r="B41" s="4"/>
      <c r="C41" s="3"/>
      <c r="D41" s="39"/>
      <c r="E41" s="25"/>
      <c r="F41" s="41"/>
      <c r="G41" s="25"/>
      <c r="H41" s="42"/>
      <c r="I41" s="43"/>
      <c r="J41" s="25"/>
      <c r="K41" s="40"/>
      <c r="L41" s="25"/>
      <c r="M41" s="43"/>
      <c r="N41" s="42"/>
      <c r="O41" s="42"/>
      <c r="P41" s="40"/>
    </row>
    <row r="42" spans="1:16" ht="19.5" customHeight="1">
      <c r="A42" s="3"/>
      <c r="B42" s="4"/>
      <c r="C42" s="3"/>
      <c r="D42" s="39"/>
      <c r="E42" s="25"/>
      <c r="F42" s="41"/>
      <c r="G42" s="25"/>
      <c r="H42" s="42"/>
      <c r="I42" s="43"/>
      <c r="J42" s="25"/>
      <c r="K42" s="40"/>
      <c r="L42" s="25"/>
      <c r="M42" s="43"/>
      <c r="N42" s="42"/>
      <c r="O42" s="42"/>
      <c r="P42" s="40"/>
    </row>
  </sheetData>
  <mergeCells count="10">
    <mergeCell ref="A1:P1"/>
    <mergeCell ref="A2:P2"/>
    <mergeCell ref="E5:F5"/>
    <mergeCell ref="H5:I5"/>
    <mergeCell ref="J5:K5"/>
    <mergeCell ref="M5:P5"/>
    <mergeCell ref="E27:F27"/>
    <mergeCell ref="H27:I27"/>
    <mergeCell ref="J27:K27"/>
    <mergeCell ref="M27:P27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24">
      <selection activeCell="G38" sqref="G38"/>
    </sheetView>
  </sheetViews>
  <sheetFormatPr defaultColWidth="11.421875" defaultRowHeight="19.5" customHeight="1"/>
  <cols>
    <col min="1" max="1" width="5.28125" style="0" customWidth="1"/>
    <col min="2" max="2" width="25.00390625" style="0" customWidth="1"/>
    <col min="3" max="3" width="6.28125" style="0" customWidth="1"/>
    <col min="4" max="4" width="6.421875" style="0" customWidth="1"/>
    <col min="5" max="16" width="5.28125" style="0" customWidth="1"/>
  </cols>
  <sheetData>
    <row r="1" spans="1:16" ht="19.5" customHeight="1">
      <c r="A1" s="59" t="str">
        <f>Deckblatt!A1</f>
        <v>Winterpower 2006 am 11. März 2006 in Wallersdorf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9.5" customHeight="1">
      <c r="A2" s="60" t="str">
        <f>Deckblatt!A2</f>
        <v>Ergebnisliste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4" spans="2:16" ht="19.5" customHeight="1">
      <c r="B4" s="2"/>
      <c r="C4" s="1"/>
      <c r="D4" s="1"/>
      <c r="G4" s="1"/>
      <c r="L4" s="1"/>
      <c r="P4" s="1"/>
    </row>
    <row r="5" spans="1:16" ht="26.25">
      <c r="A5" s="16"/>
      <c r="B5" s="33" t="s">
        <v>60</v>
      </c>
      <c r="C5" s="16"/>
      <c r="D5" s="16"/>
      <c r="E5" s="57" t="s">
        <v>2</v>
      </c>
      <c r="F5" s="57"/>
      <c r="G5" s="19" t="s">
        <v>45</v>
      </c>
      <c r="H5" s="58" t="s">
        <v>44</v>
      </c>
      <c r="I5" s="58"/>
      <c r="J5" s="57" t="s">
        <v>7</v>
      </c>
      <c r="K5" s="57"/>
      <c r="L5" s="17" t="s">
        <v>9</v>
      </c>
      <c r="M5" s="57" t="s">
        <v>10</v>
      </c>
      <c r="N5" s="57"/>
      <c r="O5" s="57"/>
      <c r="P5" s="57"/>
    </row>
    <row r="6" spans="1:16" ht="26.25">
      <c r="A6" s="3" t="s">
        <v>0</v>
      </c>
      <c r="B6" s="4" t="s">
        <v>1</v>
      </c>
      <c r="C6" s="19" t="s">
        <v>46</v>
      </c>
      <c r="D6" s="19" t="s">
        <v>48</v>
      </c>
      <c r="E6" s="18" t="s">
        <v>3</v>
      </c>
      <c r="F6" s="18" t="s">
        <v>4</v>
      </c>
      <c r="G6" s="17" t="s">
        <v>47</v>
      </c>
      <c r="H6" s="18" t="s">
        <v>5</v>
      </c>
      <c r="I6" s="18" t="s">
        <v>6</v>
      </c>
      <c r="J6" s="18" t="s">
        <v>3</v>
      </c>
      <c r="K6" s="18" t="s">
        <v>4</v>
      </c>
      <c r="L6" s="18" t="s">
        <v>4</v>
      </c>
      <c r="M6" s="18" t="s">
        <v>11</v>
      </c>
      <c r="N6" s="18" t="s">
        <v>12</v>
      </c>
      <c r="O6" s="18" t="s">
        <v>13</v>
      </c>
      <c r="P6" s="18" t="s">
        <v>8</v>
      </c>
    </row>
    <row r="7" spans="1:16" ht="19.5" customHeight="1">
      <c r="A7" s="3">
        <v>1</v>
      </c>
      <c r="B7" s="21" t="s">
        <v>93</v>
      </c>
      <c r="C7" s="3" t="s">
        <v>69</v>
      </c>
      <c r="D7" s="9">
        <f aca="true" t="shared" si="0" ref="D7:D18">F7+G7+I7+K7+L7+P7</f>
        <v>94.4491776</v>
      </c>
      <c r="E7" s="15">
        <v>6.4</v>
      </c>
      <c r="F7" s="7">
        <f aca="true" t="shared" si="1" ref="F7:F18">IF(E7&gt;0,72*(10-E7)*72*1.5*(10-E7)/6000,0)</f>
        <v>16.796159999999997</v>
      </c>
      <c r="G7" s="3">
        <v>14</v>
      </c>
      <c r="H7" s="3">
        <v>59</v>
      </c>
      <c r="I7" s="10">
        <f aca="true" t="shared" si="2" ref="I7:I18">IF(H7&lt;15,0,(H7-15)/2)</f>
        <v>22</v>
      </c>
      <c r="J7" s="15">
        <v>7.16</v>
      </c>
      <c r="K7" s="8">
        <f aca="true" t="shared" si="3" ref="K7:K18">IF(J7&gt;0,72*(10-J7)*72*1.5*(10-J7)/6000,0)</f>
        <v>10.453017599999999</v>
      </c>
      <c r="L7" s="3">
        <v>17</v>
      </c>
      <c r="M7" s="15">
        <v>5</v>
      </c>
      <c r="N7" s="15">
        <v>4.6</v>
      </c>
      <c r="O7" s="15">
        <v>4.6</v>
      </c>
      <c r="P7" s="8">
        <f aca="true" t="shared" si="4" ref="P7:P18">SUM(M7:O7)</f>
        <v>14.2</v>
      </c>
    </row>
    <row r="8" spans="1:16" ht="19.5" customHeight="1">
      <c r="A8" s="3">
        <v>2</v>
      </c>
      <c r="B8" s="21" t="s">
        <v>92</v>
      </c>
      <c r="C8" s="3" t="s">
        <v>69</v>
      </c>
      <c r="D8" s="9">
        <f t="shared" si="0"/>
        <v>94.01783040000001</v>
      </c>
      <c r="E8" s="15">
        <v>6.1</v>
      </c>
      <c r="F8" s="7">
        <f t="shared" si="1"/>
        <v>19.712160000000004</v>
      </c>
      <c r="G8" s="3">
        <v>24</v>
      </c>
      <c r="H8" s="3">
        <v>48</v>
      </c>
      <c r="I8" s="10">
        <f t="shared" si="2"/>
        <v>16.5</v>
      </c>
      <c r="J8" s="15">
        <v>6.82</v>
      </c>
      <c r="K8" s="8">
        <f t="shared" si="3"/>
        <v>13.105670399999997</v>
      </c>
      <c r="L8" s="3">
        <v>5</v>
      </c>
      <c r="M8" s="15">
        <v>5.2</v>
      </c>
      <c r="N8" s="15">
        <v>5</v>
      </c>
      <c r="O8" s="15">
        <v>5.5</v>
      </c>
      <c r="P8" s="8">
        <f t="shared" si="4"/>
        <v>15.7</v>
      </c>
    </row>
    <row r="9" spans="1:16" ht="19.5" customHeight="1">
      <c r="A9" s="3">
        <v>3</v>
      </c>
      <c r="B9" s="4" t="s">
        <v>95</v>
      </c>
      <c r="C9" s="3" t="s">
        <v>69</v>
      </c>
      <c r="D9" s="9">
        <f t="shared" si="0"/>
        <v>87.81697439999999</v>
      </c>
      <c r="E9" s="15">
        <v>6.2</v>
      </c>
      <c r="F9" s="7">
        <f t="shared" si="1"/>
        <v>18.714239999999997</v>
      </c>
      <c r="G9" s="3">
        <v>21</v>
      </c>
      <c r="H9" s="3">
        <v>47</v>
      </c>
      <c r="I9" s="10">
        <f t="shared" si="2"/>
        <v>16</v>
      </c>
      <c r="J9" s="15">
        <v>7.83</v>
      </c>
      <c r="K9" s="8">
        <f t="shared" si="3"/>
        <v>6.1027344</v>
      </c>
      <c r="L9" s="3">
        <v>12</v>
      </c>
      <c r="M9" s="15">
        <v>4.7</v>
      </c>
      <c r="N9" s="15">
        <v>4.9</v>
      </c>
      <c r="O9" s="15">
        <v>4.4</v>
      </c>
      <c r="P9" s="8">
        <f t="shared" si="4"/>
        <v>14.000000000000002</v>
      </c>
    </row>
    <row r="10" spans="1:16" ht="19.5" customHeight="1">
      <c r="A10" s="3">
        <v>4</v>
      </c>
      <c r="B10" s="4" t="s">
        <v>178</v>
      </c>
      <c r="C10" s="3" t="s">
        <v>69</v>
      </c>
      <c r="D10" s="9">
        <f t="shared" si="0"/>
        <v>85.35159039999999</v>
      </c>
      <c r="E10" s="15">
        <v>6.5</v>
      </c>
      <c r="F10" s="7">
        <f t="shared" si="1"/>
        <v>15.876</v>
      </c>
      <c r="G10" s="3">
        <v>15</v>
      </c>
      <c r="H10" s="3">
        <v>45</v>
      </c>
      <c r="I10" s="10">
        <f t="shared" si="2"/>
        <v>15</v>
      </c>
      <c r="J10" s="15">
        <v>7.68</v>
      </c>
      <c r="K10" s="8">
        <f t="shared" si="3"/>
        <v>6.975590400000001</v>
      </c>
      <c r="L10" s="3">
        <v>19</v>
      </c>
      <c r="M10" s="15">
        <v>4.6</v>
      </c>
      <c r="N10" s="15">
        <v>4.5</v>
      </c>
      <c r="O10" s="15">
        <v>4.4</v>
      </c>
      <c r="P10" s="8">
        <f t="shared" si="4"/>
        <v>13.5</v>
      </c>
    </row>
    <row r="11" spans="1:16" ht="19.5" customHeight="1">
      <c r="A11" s="3">
        <v>5</v>
      </c>
      <c r="B11" s="4" t="s">
        <v>94</v>
      </c>
      <c r="C11" s="3" t="s">
        <v>69</v>
      </c>
      <c r="D11" s="9">
        <f t="shared" si="0"/>
        <v>81.74049439999999</v>
      </c>
      <c r="E11" s="15">
        <v>7.4</v>
      </c>
      <c r="F11" s="7">
        <f t="shared" si="1"/>
        <v>8.760959999999997</v>
      </c>
      <c r="G11" s="3">
        <v>15</v>
      </c>
      <c r="H11" s="3">
        <v>42</v>
      </c>
      <c r="I11" s="10">
        <f t="shared" si="2"/>
        <v>13.5</v>
      </c>
      <c r="J11" s="15">
        <v>7.17</v>
      </c>
      <c r="K11" s="8">
        <f t="shared" si="3"/>
        <v>10.379534399999999</v>
      </c>
      <c r="L11" s="3">
        <v>17</v>
      </c>
      <c r="M11" s="15">
        <v>5.8</v>
      </c>
      <c r="N11" s="15">
        <v>5.7</v>
      </c>
      <c r="O11" s="15">
        <v>5.6</v>
      </c>
      <c r="P11" s="8">
        <f t="shared" si="4"/>
        <v>17.1</v>
      </c>
    </row>
    <row r="12" spans="1:16" ht="19.5" customHeight="1">
      <c r="A12" s="3">
        <v>6</v>
      </c>
      <c r="B12" s="21" t="s">
        <v>135</v>
      </c>
      <c r="C12" s="3" t="s">
        <v>69</v>
      </c>
      <c r="D12" s="9">
        <f t="shared" si="0"/>
        <v>79.56099999999999</v>
      </c>
      <c r="E12" s="15">
        <v>6.6</v>
      </c>
      <c r="F12" s="7">
        <f t="shared" si="1"/>
        <v>14.981760000000001</v>
      </c>
      <c r="G12" s="3">
        <v>18</v>
      </c>
      <c r="H12" s="3">
        <v>44</v>
      </c>
      <c r="I12" s="10">
        <f t="shared" si="2"/>
        <v>14.5</v>
      </c>
      <c r="J12" s="15">
        <v>7.55</v>
      </c>
      <c r="K12" s="8">
        <f t="shared" si="3"/>
        <v>7.779240000000001</v>
      </c>
      <c r="L12" s="3">
        <v>10</v>
      </c>
      <c r="M12" s="15">
        <v>4.4</v>
      </c>
      <c r="N12" s="15">
        <v>4.9</v>
      </c>
      <c r="O12" s="15">
        <v>5</v>
      </c>
      <c r="P12" s="8">
        <f t="shared" si="4"/>
        <v>14.3</v>
      </c>
    </row>
    <row r="13" spans="1:16" ht="19.5" customHeight="1">
      <c r="A13" s="3">
        <v>7</v>
      </c>
      <c r="B13" s="4" t="s">
        <v>112</v>
      </c>
      <c r="C13" s="3" t="s">
        <v>30</v>
      </c>
      <c r="D13" s="9">
        <f t="shared" si="0"/>
        <v>76.6345216</v>
      </c>
      <c r="E13" s="15">
        <v>7.1</v>
      </c>
      <c r="F13" s="7">
        <f t="shared" si="1"/>
        <v>10.899360000000001</v>
      </c>
      <c r="G13" s="3">
        <v>18</v>
      </c>
      <c r="H13" s="3">
        <v>43</v>
      </c>
      <c r="I13" s="10">
        <f t="shared" si="2"/>
        <v>14</v>
      </c>
      <c r="J13" s="15">
        <v>7.86</v>
      </c>
      <c r="K13" s="8">
        <f t="shared" si="3"/>
        <v>5.9351616</v>
      </c>
      <c r="L13" s="3">
        <v>15</v>
      </c>
      <c r="M13" s="15">
        <v>4.1</v>
      </c>
      <c r="N13" s="15">
        <v>4.1</v>
      </c>
      <c r="O13" s="15">
        <v>4.6</v>
      </c>
      <c r="P13" s="8">
        <f t="shared" si="4"/>
        <v>12.799999999999999</v>
      </c>
    </row>
    <row r="14" spans="1:16" ht="19.5" customHeight="1">
      <c r="A14" s="3">
        <v>8</v>
      </c>
      <c r="B14" s="21" t="s">
        <v>127</v>
      </c>
      <c r="C14" s="3" t="s">
        <v>28</v>
      </c>
      <c r="D14" s="9">
        <f>F14+G14+I14+K14+L14+P14</f>
        <v>72.7548544</v>
      </c>
      <c r="E14" s="15">
        <v>7.3</v>
      </c>
      <c r="F14" s="7">
        <f t="shared" si="1"/>
        <v>9.447840000000001</v>
      </c>
      <c r="G14" s="3">
        <v>11</v>
      </c>
      <c r="H14" s="3">
        <v>41</v>
      </c>
      <c r="I14" s="10">
        <f t="shared" si="2"/>
        <v>13</v>
      </c>
      <c r="J14" s="15">
        <v>7.92</v>
      </c>
      <c r="K14" s="8">
        <f t="shared" si="3"/>
        <v>5.6070144</v>
      </c>
      <c r="L14" s="3">
        <v>19</v>
      </c>
      <c r="M14" s="15">
        <v>4.8</v>
      </c>
      <c r="N14" s="15">
        <v>5</v>
      </c>
      <c r="O14" s="15">
        <v>4.9</v>
      </c>
      <c r="P14" s="8">
        <f>SUM(M14:O14)</f>
        <v>14.700000000000001</v>
      </c>
    </row>
    <row r="15" spans="1:16" ht="19.5" customHeight="1">
      <c r="A15" s="3">
        <v>9</v>
      </c>
      <c r="B15" s="4" t="s">
        <v>179</v>
      </c>
      <c r="C15" s="3" t="s">
        <v>30</v>
      </c>
      <c r="D15" s="9">
        <f t="shared" si="0"/>
        <v>66.14672</v>
      </c>
      <c r="E15" s="15">
        <v>6.6</v>
      </c>
      <c r="F15" s="7">
        <f t="shared" si="1"/>
        <v>14.981760000000001</v>
      </c>
      <c r="G15" s="3">
        <v>16</v>
      </c>
      <c r="H15" s="3">
        <v>38</v>
      </c>
      <c r="I15" s="10">
        <f>IF(H15&lt;15,0,(H15-15)/2)</f>
        <v>11.5</v>
      </c>
      <c r="J15" s="15">
        <v>7.6</v>
      </c>
      <c r="K15" s="8">
        <f t="shared" si="3"/>
        <v>7.464960000000001</v>
      </c>
      <c r="L15" s="3">
        <v>0</v>
      </c>
      <c r="M15" s="15">
        <v>5.5</v>
      </c>
      <c r="N15" s="15">
        <v>4.9</v>
      </c>
      <c r="O15" s="15">
        <v>5.8</v>
      </c>
      <c r="P15" s="8">
        <f t="shared" si="4"/>
        <v>16.2</v>
      </c>
    </row>
    <row r="16" spans="1:16" ht="19.5" customHeight="1">
      <c r="A16" s="3">
        <v>10</v>
      </c>
      <c r="B16" s="4" t="s">
        <v>180</v>
      </c>
      <c r="C16" s="3" t="s">
        <v>28</v>
      </c>
      <c r="D16" s="9">
        <f t="shared" si="0"/>
        <v>58.3972544</v>
      </c>
      <c r="E16" s="15">
        <v>8</v>
      </c>
      <c r="F16" s="7">
        <f t="shared" si="1"/>
        <v>5.184</v>
      </c>
      <c r="G16" s="3">
        <v>12</v>
      </c>
      <c r="H16" s="3">
        <v>37</v>
      </c>
      <c r="I16" s="10">
        <f t="shared" si="2"/>
        <v>11</v>
      </c>
      <c r="J16" s="15">
        <v>8.58</v>
      </c>
      <c r="K16" s="8">
        <f t="shared" si="3"/>
        <v>2.6132543999999998</v>
      </c>
      <c r="L16" s="3">
        <v>17</v>
      </c>
      <c r="M16" s="15">
        <v>3</v>
      </c>
      <c r="N16" s="15">
        <v>3.2</v>
      </c>
      <c r="O16" s="15">
        <v>4.4</v>
      </c>
      <c r="P16" s="8">
        <f t="shared" si="4"/>
        <v>10.600000000000001</v>
      </c>
    </row>
    <row r="17" spans="1:16" ht="19.5" customHeight="1">
      <c r="A17" s="3">
        <v>11</v>
      </c>
      <c r="B17" s="21" t="s">
        <v>113</v>
      </c>
      <c r="C17" s="3" t="s">
        <v>30</v>
      </c>
      <c r="D17" s="9">
        <f t="shared" si="0"/>
        <v>0</v>
      </c>
      <c r="E17" s="15">
        <v>0</v>
      </c>
      <c r="F17" s="7">
        <f t="shared" si="1"/>
        <v>0</v>
      </c>
      <c r="G17" s="3">
        <v>0</v>
      </c>
      <c r="H17" s="3">
        <v>0</v>
      </c>
      <c r="I17" s="10">
        <f t="shared" si="2"/>
        <v>0</v>
      </c>
      <c r="J17" s="15">
        <v>0</v>
      </c>
      <c r="K17" s="8">
        <f t="shared" si="3"/>
        <v>0</v>
      </c>
      <c r="L17" s="3">
        <v>0</v>
      </c>
      <c r="M17" s="15">
        <v>0</v>
      </c>
      <c r="N17" s="15">
        <v>0</v>
      </c>
      <c r="O17" s="15">
        <v>0</v>
      </c>
      <c r="P17" s="8">
        <f t="shared" si="4"/>
        <v>0</v>
      </c>
    </row>
    <row r="18" spans="1:16" ht="19.5" customHeight="1">
      <c r="A18" s="3" t="s">
        <v>14</v>
      </c>
      <c r="B18" s="4" t="s">
        <v>14</v>
      </c>
      <c r="C18" s="3" t="s">
        <v>14</v>
      </c>
      <c r="D18" s="9">
        <f t="shared" si="0"/>
        <v>0</v>
      </c>
      <c r="E18" s="15">
        <v>0</v>
      </c>
      <c r="F18" s="7">
        <f t="shared" si="1"/>
        <v>0</v>
      </c>
      <c r="G18" s="3">
        <v>0</v>
      </c>
      <c r="H18" s="3">
        <v>0</v>
      </c>
      <c r="I18" s="10">
        <f t="shared" si="2"/>
        <v>0</v>
      </c>
      <c r="J18" s="15">
        <v>0</v>
      </c>
      <c r="K18" s="8">
        <f t="shared" si="3"/>
        <v>0</v>
      </c>
      <c r="L18" s="3">
        <v>0</v>
      </c>
      <c r="M18" s="15">
        <v>0</v>
      </c>
      <c r="N18" s="15">
        <v>0</v>
      </c>
      <c r="O18" s="15">
        <v>0</v>
      </c>
      <c r="P18" s="8">
        <f t="shared" si="4"/>
        <v>0</v>
      </c>
    </row>
    <row r="19" spans="1:16" ht="19.5" customHeight="1">
      <c r="A19" s="3" t="s">
        <v>14</v>
      </c>
      <c r="B19" s="4" t="s">
        <v>14</v>
      </c>
      <c r="C19" s="3" t="s">
        <v>14</v>
      </c>
      <c r="D19" s="39"/>
      <c r="E19" s="40"/>
      <c r="F19" s="41"/>
      <c r="G19" s="25"/>
      <c r="H19" s="25"/>
      <c r="I19" s="43"/>
      <c r="J19" s="40"/>
      <c r="K19" s="40"/>
      <c r="L19" s="25"/>
      <c r="M19" s="40"/>
      <c r="N19" s="40"/>
      <c r="O19" s="40"/>
      <c r="P19" s="40"/>
    </row>
    <row r="20" spans="1:16" ht="19.5" customHeight="1">
      <c r="A20" s="3" t="s">
        <v>14</v>
      </c>
      <c r="B20" s="4" t="s">
        <v>14</v>
      </c>
      <c r="C20" s="3" t="s">
        <v>14</v>
      </c>
      <c r="D20" s="39"/>
      <c r="E20" s="40"/>
      <c r="F20" s="41"/>
      <c r="G20" s="25"/>
      <c r="H20" s="42"/>
      <c r="I20" s="43"/>
      <c r="J20" s="25"/>
      <c r="K20" s="40"/>
      <c r="L20" s="25"/>
      <c r="M20" s="43"/>
      <c r="N20" s="43"/>
      <c r="O20" s="43"/>
      <c r="P20" s="40"/>
    </row>
    <row r="21" spans="1:16" ht="19.5" customHeight="1">
      <c r="A21" s="3"/>
      <c r="B21" s="4"/>
      <c r="C21" s="3"/>
      <c r="D21" s="39"/>
      <c r="E21" s="40"/>
      <c r="F21" s="41"/>
      <c r="G21" s="25"/>
      <c r="H21" s="42"/>
      <c r="I21" s="43"/>
      <c r="J21" s="25"/>
      <c r="K21" s="40"/>
      <c r="L21" s="25"/>
      <c r="M21" s="43"/>
      <c r="N21" s="43"/>
      <c r="O21" s="43"/>
      <c r="P21" s="40"/>
    </row>
    <row r="25" spans="2:16" ht="19.5" customHeight="1">
      <c r="B25" s="2"/>
      <c r="C25" s="1"/>
      <c r="D25" s="1"/>
      <c r="G25" s="1"/>
      <c r="L25" s="1"/>
      <c r="P25" s="1"/>
    </row>
    <row r="26" spans="1:16" ht="26.25">
      <c r="A26" s="16"/>
      <c r="B26" s="32" t="s">
        <v>59</v>
      </c>
      <c r="C26" s="16"/>
      <c r="D26" s="16"/>
      <c r="E26" s="57" t="s">
        <v>2</v>
      </c>
      <c r="F26" s="57"/>
      <c r="G26" s="19" t="s">
        <v>45</v>
      </c>
      <c r="H26" s="58" t="s">
        <v>44</v>
      </c>
      <c r="I26" s="58"/>
      <c r="J26" s="57" t="s">
        <v>7</v>
      </c>
      <c r="K26" s="57"/>
      <c r="L26" s="17" t="s">
        <v>9</v>
      </c>
      <c r="M26" s="57" t="s">
        <v>10</v>
      </c>
      <c r="N26" s="57"/>
      <c r="O26" s="57"/>
      <c r="P26" s="57"/>
    </row>
    <row r="27" spans="1:16" ht="26.25">
      <c r="A27" s="3" t="s">
        <v>0</v>
      </c>
      <c r="B27" s="4" t="s">
        <v>1</v>
      </c>
      <c r="C27" s="19" t="s">
        <v>46</v>
      </c>
      <c r="D27" s="19" t="s">
        <v>48</v>
      </c>
      <c r="E27" s="18" t="s">
        <v>3</v>
      </c>
      <c r="F27" s="18" t="s">
        <v>4</v>
      </c>
      <c r="G27" s="17" t="s">
        <v>47</v>
      </c>
      <c r="H27" s="18" t="s">
        <v>5</v>
      </c>
      <c r="I27" s="18" t="s">
        <v>6</v>
      </c>
      <c r="J27" s="18" t="s">
        <v>3</v>
      </c>
      <c r="K27" s="18" t="s">
        <v>4</v>
      </c>
      <c r="L27" s="18" t="s">
        <v>4</v>
      </c>
      <c r="M27" s="18" t="s">
        <v>11</v>
      </c>
      <c r="N27" s="18" t="s">
        <v>12</v>
      </c>
      <c r="O27" s="18" t="s">
        <v>13</v>
      </c>
      <c r="P27" s="18" t="s">
        <v>8</v>
      </c>
    </row>
    <row r="28" spans="1:16" ht="19.5" customHeight="1">
      <c r="A28" s="3">
        <v>1</v>
      </c>
      <c r="B28" s="21" t="s">
        <v>97</v>
      </c>
      <c r="C28" s="25" t="s">
        <v>69</v>
      </c>
      <c r="D28" s="9">
        <f aca="true" t="shared" si="5" ref="D28:D37">F28+G28+I28+K28+L28+P28</f>
        <v>81.2313024</v>
      </c>
      <c r="E28" s="3">
        <v>6.6</v>
      </c>
      <c r="F28" s="7">
        <f aca="true" t="shared" si="6" ref="F28:F37">IF(E28&gt;0,72*(10-E28)*72*1.5*(10-E28)/6000,0)</f>
        <v>14.981760000000001</v>
      </c>
      <c r="G28" s="3">
        <v>17</v>
      </c>
      <c r="H28" s="3">
        <v>50</v>
      </c>
      <c r="I28" s="10">
        <f aca="true" t="shared" si="7" ref="I28:I37">IF(H28&lt;15,0,(H28-15)/2)</f>
        <v>17.5</v>
      </c>
      <c r="J28" s="45">
        <v>7.12</v>
      </c>
      <c r="K28" s="8">
        <f aca="true" t="shared" si="8" ref="K28:K37">IF(J28&gt;0,72*(10-J28)*72*1.5*(10-J28)/6000,0)</f>
        <v>10.7495424</v>
      </c>
      <c r="L28" s="3">
        <v>5</v>
      </c>
      <c r="M28" s="15">
        <v>5.1</v>
      </c>
      <c r="N28" s="15">
        <v>5.5</v>
      </c>
      <c r="O28" s="15">
        <v>5.4</v>
      </c>
      <c r="P28" s="8">
        <f aca="true" t="shared" si="9" ref="P28:P37">SUM(M28:O28)</f>
        <v>16</v>
      </c>
    </row>
    <row r="29" spans="1:16" ht="19.5" customHeight="1">
      <c r="A29" s="3">
        <v>2</v>
      </c>
      <c r="B29" s="4" t="s">
        <v>96</v>
      </c>
      <c r="C29" s="3" t="s">
        <v>69</v>
      </c>
      <c r="D29" s="9">
        <f t="shared" si="5"/>
        <v>63.9346896</v>
      </c>
      <c r="E29" s="3">
        <v>7.1</v>
      </c>
      <c r="F29" s="7">
        <f t="shared" si="6"/>
        <v>10.899360000000001</v>
      </c>
      <c r="G29" s="3">
        <v>14</v>
      </c>
      <c r="H29" s="3">
        <v>38</v>
      </c>
      <c r="I29" s="10">
        <f t="shared" si="7"/>
        <v>11.5</v>
      </c>
      <c r="J29" s="45">
        <v>7.51</v>
      </c>
      <c r="K29" s="8">
        <f t="shared" si="8"/>
        <v>8.0353296</v>
      </c>
      <c r="L29" s="3">
        <v>10</v>
      </c>
      <c r="M29" s="15">
        <v>2.6</v>
      </c>
      <c r="N29" s="15">
        <v>3.8</v>
      </c>
      <c r="O29" s="15">
        <v>3.1</v>
      </c>
      <c r="P29" s="8">
        <f t="shared" si="9"/>
        <v>9.5</v>
      </c>
    </row>
    <row r="30" spans="1:16" ht="19.5" customHeight="1">
      <c r="A30" s="3">
        <v>3</v>
      </c>
      <c r="B30" s="4" t="s">
        <v>114</v>
      </c>
      <c r="C30" s="3" t="s">
        <v>30</v>
      </c>
      <c r="D30" s="9">
        <f t="shared" si="5"/>
        <v>62.2008896</v>
      </c>
      <c r="E30" s="3">
        <v>6.8</v>
      </c>
      <c r="F30" s="7">
        <f t="shared" si="6"/>
        <v>13.27104</v>
      </c>
      <c r="G30" s="3">
        <v>14</v>
      </c>
      <c r="H30" s="3">
        <v>34</v>
      </c>
      <c r="I30" s="10">
        <f t="shared" si="7"/>
        <v>9.5</v>
      </c>
      <c r="J30" s="45">
        <v>7.26</v>
      </c>
      <c r="K30" s="8">
        <f t="shared" si="8"/>
        <v>9.729849600000001</v>
      </c>
      <c r="L30" s="3">
        <v>5</v>
      </c>
      <c r="M30" s="15">
        <v>3.2</v>
      </c>
      <c r="N30" s="15">
        <v>3.8</v>
      </c>
      <c r="O30" s="15">
        <v>3.7</v>
      </c>
      <c r="P30" s="8">
        <f t="shared" si="9"/>
        <v>10.7</v>
      </c>
    </row>
    <row r="31" spans="1:16" ht="19.5" customHeight="1">
      <c r="A31" s="3">
        <v>4</v>
      </c>
      <c r="B31" s="4" t="s">
        <v>182</v>
      </c>
      <c r="C31" s="3" t="s">
        <v>30</v>
      </c>
      <c r="D31" s="9">
        <f>F31+G31+I31+K31+L31+P31</f>
        <v>61.107079999999996</v>
      </c>
      <c r="E31" s="3">
        <v>7.2</v>
      </c>
      <c r="F31" s="7">
        <f>IF(E31&gt;0,72*(10-E31)*72*1.5*(10-E31)/6000,0)</f>
        <v>10.160639999999999</v>
      </c>
      <c r="G31" s="3">
        <v>14</v>
      </c>
      <c r="H31" s="3">
        <v>27</v>
      </c>
      <c r="I31" s="10">
        <f>IF(H31&lt;15,0,(H31-15)/2)</f>
        <v>6</v>
      </c>
      <c r="J31" s="45">
        <v>7.95</v>
      </c>
      <c r="K31" s="8">
        <f>IF(J31&gt;0,72*(10-J31)*72*1.5*(10-J31)/6000,0)</f>
        <v>5.446439999999999</v>
      </c>
      <c r="L31" s="3">
        <v>14</v>
      </c>
      <c r="M31" s="15">
        <v>4.2</v>
      </c>
      <c r="N31" s="15">
        <v>4.3</v>
      </c>
      <c r="O31" s="15">
        <v>3</v>
      </c>
      <c r="P31" s="8">
        <f>SUM(M31:O31)</f>
        <v>11.5</v>
      </c>
    </row>
    <row r="32" spans="1:16" ht="19.5" customHeight="1">
      <c r="A32" s="3">
        <v>5</v>
      </c>
      <c r="B32" s="21" t="s">
        <v>136</v>
      </c>
      <c r="C32" s="44" t="s">
        <v>69</v>
      </c>
      <c r="D32" s="9">
        <f t="shared" si="5"/>
        <v>58.822958400000005</v>
      </c>
      <c r="E32" s="3">
        <v>7</v>
      </c>
      <c r="F32" s="7">
        <f t="shared" si="6"/>
        <v>11.664</v>
      </c>
      <c r="G32" s="3">
        <v>17</v>
      </c>
      <c r="H32" s="3">
        <v>28</v>
      </c>
      <c r="I32" s="10">
        <f t="shared" si="7"/>
        <v>6.5</v>
      </c>
      <c r="J32" s="45">
        <v>7.27</v>
      </c>
      <c r="K32" s="8">
        <f t="shared" si="8"/>
        <v>9.658958400000003</v>
      </c>
      <c r="L32" s="3">
        <v>5</v>
      </c>
      <c r="M32" s="15">
        <v>4.5</v>
      </c>
      <c r="N32" s="15">
        <v>0</v>
      </c>
      <c r="O32" s="15">
        <v>4.5</v>
      </c>
      <c r="P32" s="8">
        <f t="shared" si="9"/>
        <v>9</v>
      </c>
    </row>
    <row r="33" spans="1:16" ht="19.5" customHeight="1">
      <c r="A33" s="3">
        <v>6</v>
      </c>
      <c r="B33" s="4" t="s">
        <v>183</v>
      </c>
      <c r="C33" s="28" t="s">
        <v>28</v>
      </c>
      <c r="D33" s="9">
        <f t="shared" si="5"/>
        <v>48.5946064</v>
      </c>
      <c r="E33" s="3">
        <v>7.6</v>
      </c>
      <c r="F33" s="7">
        <f t="shared" si="6"/>
        <v>7.464960000000001</v>
      </c>
      <c r="G33" s="3">
        <v>12</v>
      </c>
      <c r="H33" s="3">
        <v>33</v>
      </c>
      <c r="I33" s="10">
        <f t="shared" si="7"/>
        <v>9</v>
      </c>
      <c r="J33" s="45">
        <v>8.03</v>
      </c>
      <c r="K33" s="8">
        <f t="shared" si="8"/>
        <v>5.029646400000003</v>
      </c>
      <c r="L33" s="3">
        <v>5</v>
      </c>
      <c r="M33" s="15">
        <v>4.4</v>
      </c>
      <c r="N33" s="15">
        <v>3</v>
      </c>
      <c r="O33" s="15">
        <v>2.7</v>
      </c>
      <c r="P33" s="8">
        <f t="shared" si="9"/>
        <v>10.100000000000001</v>
      </c>
    </row>
    <row r="34" spans="1:16" ht="19.5" customHeight="1">
      <c r="A34" s="3">
        <v>7</v>
      </c>
      <c r="B34" s="4" t="s">
        <v>185</v>
      </c>
      <c r="C34" s="3" t="s">
        <v>69</v>
      </c>
      <c r="D34" s="9">
        <f t="shared" si="5"/>
        <v>41.98070559999999</v>
      </c>
      <c r="E34" s="3">
        <v>8.3</v>
      </c>
      <c r="F34" s="7">
        <f t="shared" si="6"/>
        <v>3.7454399999999968</v>
      </c>
      <c r="G34" s="3">
        <v>6</v>
      </c>
      <c r="H34" s="3">
        <v>43</v>
      </c>
      <c r="I34" s="10">
        <f t="shared" si="7"/>
        <v>14</v>
      </c>
      <c r="J34" s="45">
        <v>8.81</v>
      </c>
      <c r="K34" s="8">
        <f t="shared" si="8"/>
        <v>1.8352655999999983</v>
      </c>
      <c r="L34" s="3">
        <v>10</v>
      </c>
      <c r="M34" s="15">
        <v>2</v>
      </c>
      <c r="N34" s="15">
        <v>2.4</v>
      </c>
      <c r="O34" s="15">
        <v>2</v>
      </c>
      <c r="P34" s="8">
        <f t="shared" si="9"/>
        <v>6.4</v>
      </c>
    </row>
    <row r="35" spans="1:16" ht="19.5" customHeight="1">
      <c r="A35" s="3">
        <v>8</v>
      </c>
      <c r="B35" s="4" t="s">
        <v>181</v>
      </c>
      <c r="C35" s="3" t="s">
        <v>19</v>
      </c>
      <c r="D35" s="9">
        <f t="shared" si="5"/>
        <v>27.292057599999996</v>
      </c>
      <c r="E35" s="3">
        <v>8.3</v>
      </c>
      <c r="F35" s="7">
        <f t="shared" si="6"/>
        <v>3.7454399999999968</v>
      </c>
      <c r="G35" s="3">
        <v>11</v>
      </c>
      <c r="H35" s="3">
        <v>19</v>
      </c>
      <c r="I35" s="10">
        <f t="shared" si="7"/>
        <v>2</v>
      </c>
      <c r="J35" s="45">
        <v>12.16</v>
      </c>
      <c r="K35" s="8">
        <f t="shared" si="8"/>
        <v>6.0466176</v>
      </c>
      <c r="L35" s="3">
        <v>0</v>
      </c>
      <c r="M35" s="15">
        <v>2.4</v>
      </c>
      <c r="N35" s="15">
        <v>0</v>
      </c>
      <c r="O35" s="15">
        <v>2.1</v>
      </c>
      <c r="P35" s="8">
        <f t="shared" si="9"/>
        <v>4.5</v>
      </c>
    </row>
    <row r="36" spans="1:16" ht="19.5" customHeight="1">
      <c r="A36" s="3">
        <v>9</v>
      </c>
      <c r="B36" s="4" t="s">
        <v>184</v>
      </c>
      <c r="C36" s="3" t="s">
        <v>19</v>
      </c>
      <c r="D36" s="9">
        <f t="shared" si="5"/>
        <v>23.199150399999997</v>
      </c>
      <c r="E36" s="3">
        <v>7.9</v>
      </c>
      <c r="F36" s="7">
        <f t="shared" si="6"/>
        <v>5.715359999999998</v>
      </c>
      <c r="G36" s="3">
        <v>4</v>
      </c>
      <c r="H36" s="3">
        <v>25</v>
      </c>
      <c r="I36" s="10">
        <f t="shared" si="7"/>
        <v>5</v>
      </c>
      <c r="J36" s="45">
        <v>8.93</v>
      </c>
      <c r="K36" s="8">
        <f>IF(J36&gt;0,72*(10-J36)*72*1.5*(10-J36)/6000,0)</f>
        <v>1.4837904000000008</v>
      </c>
      <c r="L36" s="3">
        <v>0</v>
      </c>
      <c r="M36" s="15">
        <v>2.4</v>
      </c>
      <c r="N36" s="15">
        <v>1.8</v>
      </c>
      <c r="O36" s="15">
        <v>2.8</v>
      </c>
      <c r="P36" s="8">
        <f t="shared" si="9"/>
        <v>7</v>
      </c>
    </row>
    <row r="37" spans="1:16" ht="19.5" customHeight="1">
      <c r="A37" s="3">
        <v>10</v>
      </c>
      <c r="B37" s="4" t="s">
        <v>115</v>
      </c>
      <c r="C37" s="3" t="s">
        <v>30</v>
      </c>
      <c r="D37" s="9">
        <f t="shared" si="5"/>
        <v>0</v>
      </c>
      <c r="E37" s="3">
        <v>0</v>
      </c>
      <c r="F37" s="7">
        <f t="shared" si="6"/>
        <v>0</v>
      </c>
      <c r="G37" s="3">
        <v>0</v>
      </c>
      <c r="H37" s="3">
        <v>0</v>
      </c>
      <c r="I37" s="10">
        <f t="shared" si="7"/>
        <v>0</v>
      </c>
      <c r="J37" s="45">
        <v>0</v>
      </c>
      <c r="K37" s="8">
        <f t="shared" si="8"/>
        <v>0</v>
      </c>
      <c r="L37" s="3">
        <v>0</v>
      </c>
      <c r="M37" s="15">
        <v>0</v>
      </c>
      <c r="N37" s="15">
        <v>0</v>
      </c>
      <c r="O37" s="15">
        <v>0</v>
      </c>
      <c r="P37" s="8">
        <f t="shared" si="9"/>
        <v>0</v>
      </c>
    </row>
    <row r="38" spans="1:16" ht="19.5" customHeight="1">
      <c r="A38" s="3"/>
      <c r="B38" s="4"/>
      <c r="C38" s="3"/>
      <c r="D38" s="39"/>
      <c r="E38" s="25"/>
      <c r="F38" s="41"/>
      <c r="G38" s="25"/>
      <c r="H38" s="42"/>
      <c r="I38" s="43"/>
      <c r="J38" s="25"/>
      <c r="K38" s="40"/>
      <c r="L38" s="25"/>
      <c r="M38" s="43"/>
      <c r="N38" s="43"/>
      <c r="O38" s="43"/>
      <c r="P38" s="40"/>
    </row>
    <row r="39" spans="1:16" ht="19.5" customHeight="1">
      <c r="A39" s="3"/>
      <c r="B39" s="4"/>
      <c r="C39" s="3"/>
      <c r="D39" s="39"/>
      <c r="E39" s="25"/>
      <c r="F39" s="41"/>
      <c r="G39" s="25"/>
      <c r="H39" s="42"/>
      <c r="I39" s="43"/>
      <c r="J39" s="25"/>
      <c r="K39" s="40"/>
      <c r="L39" s="25"/>
      <c r="M39" s="43"/>
      <c r="N39" s="43"/>
      <c r="O39" s="43"/>
      <c r="P39" s="40"/>
    </row>
    <row r="40" spans="1:16" ht="19.5" customHeight="1">
      <c r="A40" s="3"/>
      <c r="B40" s="4"/>
      <c r="C40" s="3"/>
      <c r="D40" s="39"/>
      <c r="E40" s="25"/>
      <c r="F40" s="41"/>
      <c r="G40" s="25"/>
      <c r="H40" s="42"/>
      <c r="I40" s="43"/>
      <c r="J40" s="25"/>
      <c r="K40" s="40"/>
      <c r="L40" s="25"/>
      <c r="M40" s="43"/>
      <c r="N40" s="43"/>
      <c r="O40" s="43"/>
      <c r="P40" s="40"/>
    </row>
    <row r="41" spans="1:16" ht="19.5" customHeight="1">
      <c r="A41" s="3"/>
      <c r="B41" s="4"/>
      <c r="C41" s="3"/>
      <c r="D41" s="39"/>
      <c r="E41" s="25"/>
      <c r="F41" s="41"/>
      <c r="G41" s="25"/>
      <c r="H41" s="42"/>
      <c r="I41" s="43"/>
      <c r="J41" s="25"/>
      <c r="K41" s="40"/>
      <c r="L41" s="25"/>
      <c r="M41" s="43"/>
      <c r="N41" s="43"/>
      <c r="O41" s="43"/>
      <c r="P41" s="40"/>
    </row>
    <row r="42" spans="1:16" ht="19.5" customHeight="1">
      <c r="A42" s="3"/>
      <c r="B42" s="4"/>
      <c r="C42" s="3"/>
      <c r="D42" s="39"/>
      <c r="E42" s="25"/>
      <c r="F42" s="41"/>
      <c r="G42" s="25"/>
      <c r="H42" s="42"/>
      <c r="I42" s="43"/>
      <c r="J42" s="25"/>
      <c r="K42" s="40"/>
      <c r="L42" s="25"/>
      <c r="M42" s="43"/>
      <c r="N42" s="43"/>
      <c r="O42" s="43"/>
      <c r="P42" s="40"/>
    </row>
  </sheetData>
  <mergeCells count="10">
    <mergeCell ref="M26:P26"/>
    <mergeCell ref="A1:P1"/>
    <mergeCell ref="A2:P2"/>
    <mergeCell ref="E26:F26"/>
    <mergeCell ref="H26:I26"/>
    <mergeCell ref="J26:K26"/>
    <mergeCell ref="E5:F5"/>
    <mergeCell ref="H5:I5"/>
    <mergeCell ref="J5:K5"/>
    <mergeCell ref="M5:P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0"/>
  <sheetViews>
    <sheetView tabSelected="1" workbookViewId="0" topLeftCell="A87">
      <selection activeCell="A87" sqref="A87"/>
    </sheetView>
  </sheetViews>
  <sheetFormatPr defaultColWidth="11.421875" defaultRowHeight="12.75"/>
  <cols>
    <col min="1" max="1" width="4.28125" style="61" customWidth="1"/>
    <col min="2" max="2" width="23.7109375" style="64" customWidth="1"/>
    <col min="3" max="3" width="20.00390625" style="64" customWidth="1"/>
    <col min="4" max="4" width="7.8515625" style="65" customWidth="1"/>
    <col min="5" max="16384" width="11.421875" style="27" customWidth="1"/>
  </cols>
  <sheetData>
    <row r="1" ht="15">
      <c r="B1" s="64" t="s">
        <v>187</v>
      </c>
    </row>
    <row r="3" ht="17.25">
      <c r="B3" s="69" t="s">
        <v>188</v>
      </c>
    </row>
    <row r="4" spans="1:4" ht="15">
      <c r="A4" s="61" t="s">
        <v>143</v>
      </c>
      <c r="B4" s="64" t="s">
        <v>194</v>
      </c>
      <c r="C4" s="64" t="s">
        <v>31</v>
      </c>
      <c r="D4" s="65">
        <v>0.10416666666666667</v>
      </c>
    </row>
    <row r="5" spans="2:4" ht="15">
      <c r="B5" s="64" t="s">
        <v>195</v>
      </c>
      <c r="D5" s="65" t="s">
        <v>14</v>
      </c>
    </row>
    <row r="6" ht="15">
      <c r="B6" s="64" t="s">
        <v>196</v>
      </c>
    </row>
    <row r="7" ht="15">
      <c r="B7" s="64" t="s">
        <v>197</v>
      </c>
    </row>
    <row r="8" ht="15">
      <c r="B8" s="64" t="s">
        <v>198</v>
      </c>
    </row>
    <row r="10" spans="1:4" ht="15">
      <c r="A10" s="62" t="s">
        <v>142</v>
      </c>
      <c r="B10" s="64" t="s">
        <v>83</v>
      </c>
      <c r="C10" s="64" t="s">
        <v>199</v>
      </c>
      <c r="D10" s="65">
        <v>0.1111111111111111</v>
      </c>
    </row>
    <row r="11" spans="2:4" ht="15">
      <c r="B11" s="64" t="s">
        <v>136</v>
      </c>
      <c r="D11" s="65" t="s">
        <v>14</v>
      </c>
    </row>
    <row r="12" ht="15">
      <c r="B12" s="64" t="s">
        <v>80</v>
      </c>
    </row>
    <row r="13" ht="15">
      <c r="B13" s="64" t="s">
        <v>138</v>
      </c>
    </row>
    <row r="14" ht="15">
      <c r="B14" s="64" t="s">
        <v>93</v>
      </c>
    </row>
    <row r="16" spans="1:4" ht="15">
      <c r="A16" s="61" t="s">
        <v>140</v>
      </c>
      <c r="B16" s="64" t="s">
        <v>189</v>
      </c>
      <c r="C16" s="64" t="s">
        <v>200</v>
      </c>
      <c r="D16" s="65">
        <v>0.12569444444444444</v>
      </c>
    </row>
    <row r="17" spans="2:4" ht="15">
      <c r="B17" s="64" t="s">
        <v>190</v>
      </c>
      <c r="D17" s="65" t="s">
        <v>14</v>
      </c>
    </row>
    <row r="18" ht="15">
      <c r="B18" s="64" t="s">
        <v>191</v>
      </c>
    </row>
    <row r="19" ht="15">
      <c r="B19" s="64" t="s">
        <v>192</v>
      </c>
    </row>
    <row r="20" ht="15">
      <c r="B20" s="64" t="s">
        <v>193</v>
      </c>
    </row>
    <row r="22" spans="1:4" ht="15">
      <c r="A22" s="61" t="s">
        <v>141</v>
      </c>
      <c r="B22" s="64" t="s">
        <v>201</v>
      </c>
      <c r="C22" s="64" t="s">
        <v>36</v>
      </c>
      <c r="D22" s="65">
        <v>0.1361111111111111</v>
      </c>
    </row>
    <row r="23" spans="2:4" ht="15">
      <c r="B23" s="64" t="s">
        <v>202</v>
      </c>
      <c r="D23" s="65" t="s">
        <v>14</v>
      </c>
    </row>
    <row r="24" ht="15">
      <c r="B24" s="64" t="s">
        <v>203</v>
      </c>
    </row>
    <row r="25" ht="15">
      <c r="B25" s="64" t="s">
        <v>204</v>
      </c>
    </row>
    <row r="26" ht="15">
      <c r="B26" s="64" t="s">
        <v>205</v>
      </c>
    </row>
    <row r="28" spans="1:4" ht="15">
      <c r="A28" s="61" t="s">
        <v>139</v>
      </c>
      <c r="B28" s="64" t="s">
        <v>206</v>
      </c>
      <c r="C28" s="64" t="s">
        <v>33</v>
      </c>
      <c r="D28" s="65">
        <v>0.14097222222222222</v>
      </c>
    </row>
    <row r="29" spans="2:4" ht="15">
      <c r="B29" s="64" t="s">
        <v>207</v>
      </c>
      <c r="D29" s="65" t="s">
        <v>14</v>
      </c>
    </row>
    <row r="30" ht="15">
      <c r="B30" s="64" t="s">
        <v>208</v>
      </c>
    </row>
    <row r="31" ht="15">
      <c r="B31" s="64" t="s">
        <v>209</v>
      </c>
    </row>
    <row r="32" ht="15">
      <c r="B32" s="64" t="s">
        <v>210</v>
      </c>
    </row>
    <row r="34" spans="1:4" ht="15">
      <c r="A34" s="61" t="s">
        <v>144</v>
      </c>
      <c r="B34" s="64" t="s">
        <v>211</v>
      </c>
      <c r="C34" s="64" t="s">
        <v>37</v>
      </c>
      <c r="D34" s="65">
        <v>0.15902777777777777</v>
      </c>
    </row>
    <row r="35" ht="15">
      <c r="B35" s="64" t="s">
        <v>212</v>
      </c>
    </row>
    <row r="36" ht="15">
      <c r="B36" s="64" t="s">
        <v>213</v>
      </c>
    </row>
    <row r="37" ht="15">
      <c r="B37" s="64" t="s">
        <v>215</v>
      </c>
    </row>
    <row r="38" ht="15">
      <c r="B38" s="64" t="s">
        <v>216</v>
      </c>
    </row>
    <row r="39" ht="15">
      <c r="B39" s="64" t="s">
        <v>14</v>
      </c>
    </row>
    <row r="40" spans="1:4" s="30" customFormat="1" ht="15">
      <c r="A40" s="63"/>
      <c r="B40" s="66"/>
      <c r="C40" s="66"/>
      <c r="D40" s="67"/>
    </row>
    <row r="41" spans="1:4" ht="15">
      <c r="A41" s="61" t="s">
        <v>14</v>
      </c>
      <c r="B41" s="64" t="s">
        <v>14</v>
      </c>
      <c r="C41" s="64" t="s">
        <v>14</v>
      </c>
      <c r="D41" s="65" t="s">
        <v>14</v>
      </c>
    </row>
    <row r="42" ht="17.25">
      <c r="B42" s="69" t="s">
        <v>214</v>
      </c>
    </row>
    <row r="44" spans="1:4" ht="15">
      <c r="A44" s="61" t="s">
        <v>143</v>
      </c>
      <c r="B44" s="64" t="s">
        <v>218</v>
      </c>
      <c r="C44" s="64" t="s">
        <v>217</v>
      </c>
      <c r="D44" s="65">
        <v>0.09722222222222222</v>
      </c>
    </row>
    <row r="45" spans="2:4" ht="15">
      <c r="B45" s="64" t="s">
        <v>219</v>
      </c>
      <c r="D45" s="65" t="s">
        <v>14</v>
      </c>
    </row>
    <row r="46" ht="15">
      <c r="B46" s="64" t="s">
        <v>220</v>
      </c>
    </row>
    <row r="47" ht="15">
      <c r="B47" s="64" t="s">
        <v>221</v>
      </c>
    </row>
    <row r="48" ht="15">
      <c r="B48" s="64" t="s">
        <v>222</v>
      </c>
    </row>
    <row r="50" spans="1:4" ht="15">
      <c r="A50" s="61" t="s">
        <v>142</v>
      </c>
      <c r="B50" s="64" t="s">
        <v>223</v>
      </c>
      <c r="C50" s="64" t="s">
        <v>199</v>
      </c>
      <c r="D50" s="65">
        <v>0.1013888888888889</v>
      </c>
    </row>
    <row r="51" spans="2:4" ht="15">
      <c r="B51" s="64" t="s">
        <v>224</v>
      </c>
      <c r="D51" s="65" t="s">
        <v>14</v>
      </c>
    </row>
    <row r="52" ht="15">
      <c r="B52" s="64" t="s">
        <v>225</v>
      </c>
    </row>
    <row r="53" ht="15">
      <c r="B53" s="64" t="s">
        <v>226</v>
      </c>
    </row>
    <row r="54" ht="15">
      <c r="B54" s="64" t="s">
        <v>228</v>
      </c>
    </row>
    <row r="56" spans="1:4" ht="15">
      <c r="A56" s="61" t="s">
        <v>140</v>
      </c>
      <c r="B56" s="64" t="s">
        <v>230</v>
      </c>
      <c r="C56" s="64" t="s">
        <v>229</v>
      </c>
      <c r="D56" s="65">
        <v>0.11597222222222221</v>
      </c>
    </row>
    <row r="57" spans="2:4" ht="15">
      <c r="B57" s="64" t="s">
        <v>231</v>
      </c>
      <c r="D57" s="65" t="s">
        <v>14</v>
      </c>
    </row>
    <row r="58" ht="15">
      <c r="B58" s="64" t="s">
        <v>232</v>
      </c>
    </row>
    <row r="59" ht="15">
      <c r="B59" s="64" t="s">
        <v>233</v>
      </c>
    </row>
    <row r="60" ht="15">
      <c r="B60" s="64" t="s">
        <v>234</v>
      </c>
    </row>
    <row r="62" spans="1:4" ht="15">
      <c r="A62" s="61" t="s">
        <v>141</v>
      </c>
      <c r="B62" s="64" t="s">
        <v>235</v>
      </c>
      <c r="C62" s="64" t="s">
        <v>200</v>
      </c>
      <c r="D62" s="65">
        <v>0.12222222222222223</v>
      </c>
    </row>
    <row r="63" spans="2:4" ht="15">
      <c r="B63" s="64" t="s">
        <v>240</v>
      </c>
      <c r="D63" s="65" t="s">
        <v>239</v>
      </c>
    </row>
    <row r="64" ht="15">
      <c r="B64" s="64" t="s">
        <v>236</v>
      </c>
    </row>
    <row r="65" ht="15">
      <c r="B65" s="64" t="s">
        <v>237</v>
      </c>
    </row>
    <row r="66" ht="15">
      <c r="B66" s="64" t="s">
        <v>238</v>
      </c>
    </row>
    <row r="68" spans="1:4" ht="15">
      <c r="A68" s="61" t="s">
        <v>139</v>
      </c>
      <c r="B68" s="64" t="s">
        <v>241</v>
      </c>
      <c r="C68" s="64" t="s">
        <v>33</v>
      </c>
      <c r="D68" s="65">
        <v>0.13125</v>
      </c>
    </row>
    <row r="69" spans="2:4" ht="15">
      <c r="B69" s="64" t="s">
        <v>242</v>
      </c>
      <c r="D69" s="65" t="s">
        <v>14</v>
      </c>
    </row>
    <row r="70" ht="15">
      <c r="B70" s="64" t="s">
        <v>227</v>
      </c>
    </row>
    <row r="71" ht="15">
      <c r="B71" s="64" t="s">
        <v>244</v>
      </c>
    </row>
    <row r="72" ht="15">
      <c r="B72" s="64" t="s">
        <v>243</v>
      </c>
    </row>
    <row r="74" spans="1:4" ht="15">
      <c r="A74" s="61" t="s">
        <v>144</v>
      </c>
      <c r="B74" s="64" t="s">
        <v>246</v>
      </c>
      <c r="C74" s="64" t="s">
        <v>245</v>
      </c>
      <c r="D74" s="65">
        <v>0.1326388888888889</v>
      </c>
    </row>
    <row r="75" spans="2:4" ht="15">
      <c r="B75" s="64" t="s">
        <v>247</v>
      </c>
      <c r="D75" s="65" t="s">
        <v>14</v>
      </c>
    </row>
    <row r="76" ht="15">
      <c r="B76" s="64" t="s">
        <v>248</v>
      </c>
    </row>
    <row r="77" ht="15">
      <c r="B77" s="64" t="s">
        <v>249</v>
      </c>
    </row>
    <row r="78" ht="15">
      <c r="B78" s="64" t="s">
        <v>250</v>
      </c>
    </row>
    <row r="79" spans="1:2" ht="15">
      <c r="A79" s="61" t="s">
        <v>14</v>
      </c>
      <c r="B79" s="64" t="s">
        <v>14</v>
      </c>
    </row>
    <row r="80" spans="1:4" s="30" customFormat="1" ht="15">
      <c r="A80" s="63"/>
      <c r="B80" s="66"/>
      <c r="C80" s="66"/>
      <c r="D80" s="67"/>
    </row>
    <row r="81" spans="1:4" ht="15">
      <c r="A81" s="61" t="s">
        <v>14</v>
      </c>
      <c r="B81" s="64" t="s">
        <v>14</v>
      </c>
      <c r="C81" s="64" t="s">
        <v>14</v>
      </c>
      <c r="D81" s="65" t="s">
        <v>14</v>
      </c>
    </row>
    <row r="82" ht="17.25">
      <c r="B82" s="68" t="s">
        <v>251</v>
      </c>
    </row>
    <row r="84" spans="1:4" ht="15">
      <c r="A84" s="61" t="s">
        <v>143</v>
      </c>
      <c r="B84" s="64" t="s">
        <v>252</v>
      </c>
      <c r="C84" s="64" t="s">
        <v>217</v>
      </c>
      <c r="D84" s="65">
        <v>0.08611111111111112</v>
      </c>
    </row>
    <row r="85" spans="2:4" ht="15">
      <c r="B85" s="64" t="s">
        <v>253</v>
      </c>
      <c r="D85" s="65" t="s">
        <v>14</v>
      </c>
    </row>
    <row r="86" ht="15">
      <c r="B86" s="64" t="s">
        <v>254</v>
      </c>
    </row>
    <row r="87" ht="15">
      <c r="B87" s="64" t="s">
        <v>255</v>
      </c>
    </row>
    <row r="88" ht="15">
      <c r="B88" s="64" t="s">
        <v>256</v>
      </c>
    </row>
    <row r="90" spans="1:4" ht="15">
      <c r="A90" s="61" t="s">
        <v>142</v>
      </c>
      <c r="B90" s="64" t="s">
        <v>257</v>
      </c>
      <c r="C90" s="64" t="s">
        <v>33</v>
      </c>
      <c r="D90" s="65">
        <v>0.10625</v>
      </c>
    </row>
    <row r="91" spans="2:4" ht="15">
      <c r="B91" s="64" t="s">
        <v>258</v>
      </c>
      <c r="D91" s="65" t="s">
        <v>14</v>
      </c>
    </row>
    <row r="92" ht="15">
      <c r="B92" s="64" t="s">
        <v>259</v>
      </c>
    </row>
    <row r="93" ht="15">
      <c r="B93" s="64" t="s">
        <v>260</v>
      </c>
    </row>
    <row r="94" ht="15">
      <c r="B94" s="64" t="s">
        <v>261</v>
      </c>
    </row>
    <row r="96" spans="1:4" ht="15">
      <c r="A96" s="61" t="s">
        <v>142</v>
      </c>
      <c r="B96" s="64" t="s">
        <v>262</v>
      </c>
      <c r="C96" s="64" t="s">
        <v>32</v>
      </c>
      <c r="D96" s="65">
        <v>0.10625</v>
      </c>
    </row>
    <row r="97" spans="2:4" ht="15">
      <c r="B97" s="64" t="s">
        <v>263</v>
      </c>
      <c r="D97" s="65" t="s">
        <v>14</v>
      </c>
    </row>
    <row r="98" ht="15">
      <c r="B98" s="64" t="s">
        <v>264</v>
      </c>
    </row>
    <row r="99" ht="15">
      <c r="B99" s="64" t="s">
        <v>265</v>
      </c>
    </row>
    <row r="100" ht="15">
      <c r="B100" s="64" t="s">
        <v>266</v>
      </c>
    </row>
    <row r="102" spans="1:4" ht="15">
      <c r="A102" s="61" t="s">
        <v>141</v>
      </c>
      <c r="B102" s="64" t="s">
        <v>267</v>
      </c>
      <c r="C102" s="64" t="s">
        <v>36</v>
      </c>
      <c r="D102" s="65">
        <v>0.11319444444444444</v>
      </c>
    </row>
    <row r="103" spans="2:4" ht="15">
      <c r="B103" s="64" t="s">
        <v>268</v>
      </c>
      <c r="D103" s="65" t="s">
        <v>14</v>
      </c>
    </row>
    <row r="104" ht="15">
      <c r="B104" s="64" t="s">
        <v>269</v>
      </c>
    </row>
    <row r="105" ht="15">
      <c r="B105" s="64" t="s">
        <v>270</v>
      </c>
    </row>
    <row r="106" ht="15">
      <c r="B106" s="64" t="s">
        <v>271</v>
      </c>
    </row>
    <row r="108" spans="1:4" ht="15">
      <c r="A108" s="61" t="s">
        <v>139</v>
      </c>
      <c r="B108" s="64" t="s">
        <v>272</v>
      </c>
      <c r="C108" s="64" t="s">
        <v>37</v>
      </c>
      <c r="D108" s="65">
        <v>0.1173611111111111</v>
      </c>
    </row>
    <row r="109" spans="2:4" ht="15">
      <c r="B109" s="64" t="s">
        <v>273</v>
      </c>
      <c r="D109" s="65" t="s">
        <v>14</v>
      </c>
    </row>
    <row r="110" ht="15">
      <c r="B110" s="64" t="s">
        <v>274</v>
      </c>
    </row>
    <row r="111" ht="15">
      <c r="B111" s="64" t="s">
        <v>275</v>
      </c>
    </row>
    <row r="112" ht="15">
      <c r="B112" s="64" t="s">
        <v>276</v>
      </c>
    </row>
    <row r="114" spans="1:4" ht="15">
      <c r="A114" s="61" t="s">
        <v>144</v>
      </c>
      <c r="B114" s="64" t="s">
        <v>278</v>
      </c>
      <c r="C114" s="64" t="s">
        <v>277</v>
      </c>
      <c r="D114" s="65">
        <v>0.12083333333333333</v>
      </c>
    </row>
    <row r="115" spans="2:4" ht="15">
      <c r="B115" s="64" t="s">
        <v>279</v>
      </c>
      <c r="D115" s="65" t="s">
        <v>14</v>
      </c>
    </row>
    <row r="116" ht="15">
      <c r="B116" s="64" t="s">
        <v>280</v>
      </c>
    </row>
    <row r="117" ht="15">
      <c r="B117" s="64" t="s">
        <v>281</v>
      </c>
    </row>
    <row r="118" ht="15">
      <c r="B118" s="64" t="s">
        <v>282</v>
      </c>
    </row>
    <row r="120" spans="1:4" ht="15">
      <c r="A120" s="61" t="s">
        <v>283</v>
      </c>
      <c r="B120" s="64" t="s">
        <v>284</v>
      </c>
      <c r="C120" s="64" t="s">
        <v>289</v>
      </c>
      <c r="D120" s="65">
        <v>0.12916666666666668</v>
      </c>
    </row>
    <row r="121" ht="15">
      <c r="B121" s="64" t="s">
        <v>285</v>
      </c>
    </row>
    <row r="122" ht="15">
      <c r="B122" s="64" t="s">
        <v>286</v>
      </c>
    </row>
    <row r="123" ht="15">
      <c r="B123" s="64" t="s">
        <v>287</v>
      </c>
    </row>
    <row r="124" ht="15">
      <c r="B124" s="64" t="s">
        <v>288</v>
      </c>
    </row>
    <row r="126" spans="1:4" ht="15">
      <c r="A126" s="61" t="s">
        <v>292</v>
      </c>
      <c r="B126" s="64" t="s">
        <v>293</v>
      </c>
      <c r="C126" s="64" t="s">
        <v>290</v>
      </c>
      <c r="D126" s="65">
        <v>0.14097222222222222</v>
      </c>
    </row>
    <row r="127" spans="2:3" ht="15">
      <c r="B127" s="64" t="s">
        <v>294</v>
      </c>
      <c r="C127" s="64" t="s">
        <v>291</v>
      </c>
    </row>
    <row r="128" ht="15">
      <c r="B128" s="64" t="s">
        <v>295</v>
      </c>
    </row>
    <row r="129" ht="15">
      <c r="B129" s="64" t="s">
        <v>296</v>
      </c>
    </row>
    <row r="130" ht="15">
      <c r="B130" s="64" t="s">
        <v>297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Ruhstorfer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 Ruhstorfer</dc:creator>
  <cp:keywords/>
  <dc:description/>
  <cp:lastModifiedBy>Willi Ruhstorfer</cp:lastModifiedBy>
  <cp:lastPrinted>2006-03-11T16:12:49Z</cp:lastPrinted>
  <dcterms:created xsi:type="dcterms:W3CDTF">2005-01-07T00:42:52Z</dcterms:created>
  <dcterms:modified xsi:type="dcterms:W3CDTF">2006-03-11T22:14:51Z</dcterms:modified>
  <cp:category/>
  <cp:version/>
  <cp:contentType/>
  <cp:contentStatus/>
</cp:coreProperties>
</file>